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Demokratie Leben\2025-2032\2026\7. Formulare und Vorlagen\Für Projektträger\für Verwendungsnachweis\"/>
    </mc:Choice>
  </mc:AlternateContent>
  <xr:revisionPtr revIDLastSave="0" documentId="13_ncr:1_{48B1659E-2CEB-49F7-891A-2B14074B5762}" xr6:coauthVersionLast="36" xr6:coauthVersionMax="47" xr10:uidLastSave="{00000000-0000-0000-0000-000000000000}"/>
  <bookViews>
    <workbookView xWindow="0" yWindow="0" windowWidth="28800" windowHeight="12225" activeTab="6" xr2:uid="{00000000-000D-0000-FFFF-FFFF00000000}"/>
  </bookViews>
  <sheets>
    <sheet name="Teilnehmendenpauschale" sheetId="8" r:id="rId1"/>
    <sheet name="Honorarpauschale" sheetId="10" r:id="rId2"/>
    <sheet name="Personalpauschale" sheetId="9" r:id="rId3"/>
    <sheet name="Belegliste Einnahmen" sheetId="7" r:id="rId4"/>
    <sheet name="Belegliste Ausgaben" sheetId="4" r:id="rId5"/>
    <sheet name="ERGEBNIS" sheetId="5" r:id="rId6"/>
    <sheet name="Legende" sheetId="3" r:id="rId7"/>
  </sheets>
  <definedNames>
    <definedName name="AA_Nr">#REF!</definedName>
    <definedName name="Arbeitsamt">#REF!</definedName>
    <definedName name="DOK_NR">#REF!</definedName>
    <definedName name="_xlnm.Print_Area" localSheetId="4">'Belegliste Ausgaben'!$A$1:$K$31</definedName>
    <definedName name="_xlnm.Print_Area" localSheetId="6">Legende!$A$1:$E$34</definedName>
    <definedName name="_xlnm.Print_Titles" localSheetId="4">'Belegliste Ausgaben'!$5:$5</definedName>
    <definedName name="_xlnm.Print_Titles" localSheetId="3">'Belegliste Einnahmen'!$5:$5</definedName>
    <definedName name="EURO">#REF!</definedName>
    <definedName name="FZbis">#REF!</definedName>
    <definedName name="FZvon">#REF!</definedName>
    <definedName name="LegendeAusgaben">Legende!$B$8:$B$23</definedName>
    <definedName name="LegendeEinnahmen">Legende!$B$25:$B$32</definedName>
    <definedName name="P96AFG" localSheetId="3">#REF!</definedName>
    <definedName name="P96AFG">#REF!</definedName>
    <definedName name="PLZ_ORT">#REF!</definedName>
    <definedName name="Straße">#REF!</definedName>
    <definedName name="TN">#REF!</definedName>
    <definedName name="Träg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K11" i="4"/>
  <c r="G12" i="4"/>
  <c r="K12" i="4"/>
  <c r="G13" i="4"/>
  <c r="K13" i="4"/>
  <c r="G14" i="4"/>
  <c r="K14" i="4"/>
  <c r="G15" i="4"/>
  <c r="K15" i="4"/>
  <c r="G16" i="4"/>
  <c r="K16" i="4"/>
  <c r="G17" i="4"/>
  <c r="K17" i="4"/>
  <c r="G18" i="4"/>
  <c r="K18" i="4"/>
  <c r="G19" i="4"/>
  <c r="K19" i="4"/>
  <c r="A20" i="4"/>
  <c r="A21" i="4" s="1"/>
  <c r="A22" i="4" s="1"/>
  <c r="A23" i="4" s="1"/>
  <c r="A24" i="4" s="1"/>
  <c r="A25" i="4" s="1"/>
  <c r="A26" i="4" s="1"/>
  <c r="G20" i="4"/>
  <c r="K20" i="4"/>
  <c r="G21" i="4"/>
  <c r="K21" i="4"/>
  <c r="G22" i="4"/>
  <c r="K22" i="4"/>
  <c r="G23" i="4"/>
  <c r="K23" i="4"/>
  <c r="G24" i="4"/>
  <c r="K24" i="4"/>
  <c r="G25" i="4"/>
  <c r="K25" i="4"/>
  <c r="G26" i="4"/>
  <c r="K26" i="4"/>
  <c r="D8" i="4"/>
  <c r="D7" i="4"/>
  <c r="C8" i="4"/>
  <c r="C7" i="4"/>
  <c r="D6" i="4"/>
  <c r="C6" i="4"/>
  <c r="G7" i="5" l="1"/>
  <c r="E7" i="5"/>
  <c r="E4" i="10"/>
  <c r="E4" i="9" s="1"/>
  <c r="E3" i="10"/>
  <c r="E3" i="9" s="1"/>
  <c r="B4" i="10"/>
  <c r="B4" i="9" s="1"/>
  <c r="E6" i="5" s="1"/>
  <c r="B3" i="10"/>
  <c r="B3" i="9" s="1"/>
  <c r="E5" i="5" s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D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29" i="10" s="1"/>
  <c r="B6" i="10"/>
  <c r="C29" i="8"/>
  <c r="F28" i="8"/>
  <c r="E28" i="8"/>
  <c r="E27" i="8"/>
  <c r="F27" i="8" s="1"/>
  <c r="F26" i="8"/>
  <c r="E26" i="8"/>
  <c r="E25" i="8"/>
  <c r="F25" i="8" s="1"/>
  <c r="E24" i="8"/>
  <c r="F24" i="8" s="1"/>
  <c r="E23" i="8"/>
  <c r="F23" i="8" s="1"/>
  <c r="F22" i="8"/>
  <c r="E22" i="8"/>
  <c r="E21" i="8"/>
  <c r="F21" i="8" s="1"/>
  <c r="F20" i="8"/>
  <c r="E20" i="8"/>
  <c r="E19" i="8"/>
  <c r="F19" i="8" s="1"/>
  <c r="E18" i="8"/>
  <c r="F18" i="8" s="1"/>
  <c r="E17" i="8"/>
  <c r="F17" i="8" s="1"/>
  <c r="F16" i="8"/>
  <c r="E16" i="8"/>
  <c r="E15" i="8"/>
  <c r="F15" i="8" s="1"/>
  <c r="F14" i="8"/>
  <c r="E14" i="8"/>
  <c r="E13" i="8"/>
  <c r="F13" i="8" s="1"/>
  <c r="E12" i="8"/>
  <c r="F12" i="8" s="1"/>
  <c r="E11" i="8"/>
  <c r="F11" i="8" s="1"/>
  <c r="E10" i="8"/>
  <c r="F10" i="8" s="1"/>
  <c r="E9" i="8"/>
  <c r="B6" i="8"/>
  <c r="E29" i="8" l="1"/>
  <c r="B30" i="8" s="1"/>
  <c r="G23" i="9"/>
  <c r="B24" i="9" s="1"/>
  <c r="B27" i="9" s="1"/>
  <c r="B28" i="9" s="1"/>
  <c r="B30" i="10"/>
  <c r="B33" i="10" s="1"/>
  <c r="B34" i="10" s="1"/>
  <c r="B3" i="7"/>
  <c r="B3" i="4"/>
  <c r="I8" i="4"/>
  <c r="I6" i="4"/>
  <c r="I7" i="4"/>
  <c r="F9" i="8"/>
  <c r="F29" i="8" s="1"/>
  <c r="B33" i="8" l="1"/>
  <c r="E8" i="4"/>
  <c r="E7" i="4"/>
  <c r="G7" i="4" s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9" i="4"/>
  <c r="G10" i="4"/>
  <c r="G15" i="7"/>
  <c r="K9" i="4"/>
  <c r="K10" i="4"/>
  <c r="K6" i="7"/>
  <c r="K7" i="7"/>
  <c r="G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G6" i="7"/>
  <c r="G8" i="7"/>
  <c r="G9" i="7"/>
  <c r="G10" i="7"/>
  <c r="G11" i="7"/>
  <c r="G12" i="7"/>
  <c r="G13" i="7"/>
  <c r="G14" i="7"/>
  <c r="G16" i="7"/>
  <c r="G17" i="7"/>
  <c r="G18" i="7"/>
  <c r="G19" i="7"/>
  <c r="G20" i="7"/>
  <c r="G21" i="7"/>
  <c r="G22" i="7"/>
  <c r="G23" i="7"/>
  <c r="G24" i="7"/>
  <c r="G25" i="7"/>
  <c r="G8" i="3"/>
  <c r="E26" i="7"/>
  <c r="A9" i="4"/>
  <c r="A10" i="4" s="1"/>
  <c r="A11" i="4" s="1"/>
  <c r="A12" i="4" s="1"/>
  <c r="A13" i="4" s="1"/>
  <c r="A14" i="4" s="1"/>
  <c r="A15" i="4" s="1"/>
  <c r="A16" i="4" s="1"/>
  <c r="A17" i="4" s="1"/>
  <c r="K6" i="4"/>
  <c r="K7" i="4"/>
  <c r="K8" i="4"/>
  <c r="A7" i="7"/>
  <c r="A8" i="7"/>
  <c r="A9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B34" i="8" l="1"/>
  <c r="E6" i="4"/>
  <c r="G6" i="4" s="1"/>
  <c r="G27" i="4" s="1"/>
  <c r="G8" i="4"/>
  <c r="F11" i="5"/>
  <c r="F20" i="5"/>
  <c r="F19" i="5"/>
  <c r="F18" i="5"/>
  <c r="F17" i="5"/>
  <c r="F21" i="5"/>
  <c r="F16" i="5"/>
  <c r="F15" i="5"/>
  <c r="F14" i="5"/>
  <c r="F13" i="5"/>
  <c r="F12" i="5"/>
  <c r="F23" i="5"/>
  <c r="F39" i="5"/>
  <c r="G26" i="7"/>
  <c r="F30" i="5"/>
  <c r="F26" i="5"/>
  <c r="F38" i="5"/>
  <c r="F29" i="5"/>
  <c r="F41" i="5"/>
  <c r="F37" i="5"/>
  <c r="F32" i="5"/>
  <c r="F24" i="5"/>
  <c r="F40" i="5"/>
  <c r="F25" i="5"/>
  <c r="F36" i="5"/>
  <c r="F42" i="5"/>
  <c r="F31" i="5"/>
  <c r="F27" i="5"/>
  <c r="F28" i="5"/>
  <c r="F43" i="5"/>
  <c r="F10" i="5"/>
  <c r="F22" i="5" l="1"/>
  <c r="F33" i="5" s="1"/>
  <c r="E27" i="4"/>
  <c r="F44" i="5"/>
  <c r="F46" i="5" l="1"/>
</calcChain>
</file>

<file path=xl/sharedStrings.xml><?xml version="1.0" encoding="utf-8"?>
<sst xmlns="http://schemas.openxmlformats.org/spreadsheetml/2006/main" count="286" uniqueCount="191">
  <si>
    <t>Projektträger:</t>
  </si>
  <si>
    <t>SUMME</t>
  </si>
  <si>
    <t>Betrag</t>
  </si>
  <si>
    <t>Verwendungszweck</t>
  </si>
  <si>
    <t>Position</t>
  </si>
  <si>
    <t>Für die Richtigkeit der Angaben:</t>
  </si>
  <si>
    <t>rechtsverbindliche Unterschrift</t>
  </si>
  <si>
    <t>Bedeutung</t>
  </si>
  <si>
    <t xml:space="preserve">Ausgaben </t>
  </si>
  <si>
    <t>Einnahmen</t>
  </si>
  <si>
    <t>Eigenmittel</t>
  </si>
  <si>
    <t>öffentl. Zuschüsse: Bundesland</t>
  </si>
  <si>
    <t>sonstige Einnahmen / Erlöse</t>
  </si>
  <si>
    <t>Zahlungsempfänger/in</t>
  </si>
  <si>
    <t>Stempel</t>
  </si>
  <si>
    <t>öffentl. Zuschüsse: kommunal</t>
  </si>
  <si>
    <t>öffentl. Zuschüsse: EU / ESF</t>
  </si>
  <si>
    <t>lfd. Nr.</t>
  </si>
  <si>
    <t>Beleg - Nr.</t>
  </si>
  <si>
    <t>Beleg - Datum</t>
  </si>
  <si>
    <t>Eingangsvermerk</t>
  </si>
  <si>
    <t>Projektbeginn:</t>
  </si>
  <si>
    <t>Projektende:</t>
  </si>
  <si>
    <t>1.</t>
  </si>
  <si>
    <t>2.</t>
  </si>
  <si>
    <t>3.</t>
  </si>
  <si>
    <t>die Ausgaben notwendig waren und mit den Fördermitteln wirtschaftlich und sparsam verfahren worden ist und die Ausgaben mit den Büchern und Belegen übereinstimmen.</t>
  </si>
  <si>
    <t xml:space="preserve">   </t>
  </si>
  <si>
    <t>(bitte ankreuzen!)</t>
  </si>
  <si>
    <t>Ort:</t>
  </si>
  <si>
    <t>Datum</t>
  </si>
  <si>
    <t>Position (nicht ausfüllen)</t>
  </si>
  <si>
    <t>GESAMTERGEBNIS</t>
  </si>
  <si>
    <t>AUSGABEN GESAMT</t>
  </si>
  <si>
    <t>EINNAHMEN GESAMT</t>
  </si>
  <si>
    <t>Beleg-Nr.</t>
  </si>
  <si>
    <t>Zahlungs-   datum</t>
  </si>
  <si>
    <t>Beleg -                    datum</t>
  </si>
  <si>
    <t>Zahlungs-datum</t>
  </si>
  <si>
    <t>Unterschrift der zur rechtsgeschäftlichen Vertretung befugten Person des Einzelprojektträgers / Stempel</t>
  </si>
  <si>
    <t xml:space="preserve">der vorgenannte Einzelprojektträger </t>
  </si>
  <si>
    <t xml:space="preserve">vorsteuerabzugsberechtigt ist u. sämtliche möglichen Abzüge in der Erklärung berücksichtigt </t>
  </si>
  <si>
    <t>wurden.</t>
  </si>
  <si>
    <t>Name der/des Mittelgebenden</t>
  </si>
  <si>
    <t>Legende zur Belegliste "Demokratie leben!"</t>
  </si>
  <si>
    <t xml:space="preserve">     </t>
  </si>
  <si>
    <t>Bundesmittel Demokratie leben!"</t>
  </si>
  <si>
    <t>Projekttitel:</t>
  </si>
  <si>
    <t>Bundesmittel Demokratie leben!</t>
  </si>
  <si>
    <t>Belegliste Einzelprojekte "Demokratie leben!"</t>
  </si>
  <si>
    <r>
      <t xml:space="preserve">    </t>
    </r>
    <r>
      <rPr>
        <b/>
        <sz val="18"/>
        <rFont val="Arial"/>
        <family val="2"/>
      </rPr>
      <t>Verwendungsnachweis /  Zahlenmäßiger Nachweis
"Demokratie leben!"</t>
    </r>
  </si>
  <si>
    <t>die geltend gemachten Ausgaben tatsächlich entstanden sind und durch Belege nachgewiesen werden können.</t>
  </si>
  <si>
    <r>
      <t>Bestätigung:</t>
    </r>
    <r>
      <rPr>
        <sz val="14"/>
        <rFont val="Arial"/>
        <family val="2"/>
      </rPr>
      <t xml:space="preserve"> Ich bestätige mit meiner Unterschrift, dass: </t>
    </r>
  </si>
  <si>
    <r>
      <t xml:space="preserve">zum Vorsteuerabzug nicht berechtigt ist </t>
    </r>
    <r>
      <rPr>
        <b/>
        <sz val="14"/>
        <rFont val="Arial"/>
        <family val="2"/>
      </rPr>
      <t>oder</t>
    </r>
    <r>
      <rPr>
        <sz val="14"/>
        <rFont val="Arial"/>
        <family val="2"/>
      </rPr>
      <t xml:space="preserve"> </t>
    </r>
  </si>
  <si>
    <t>2.7.</t>
  </si>
  <si>
    <t xml:space="preserve">1 Ausgaben </t>
  </si>
  <si>
    <t>2 Einnahmen</t>
  </si>
  <si>
    <t>Porto</t>
  </si>
  <si>
    <t>Bürobedarf</t>
  </si>
  <si>
    <t>Arbeitsmaterial</t>
  </si>
  <si>
    <t>individuelle Kostenposition lt. Antrag</t>
  </si>
  <si>
    <t>Telefon/ Internet</t>
  </si>
  <si>
    <r>
      <t xml:space="preserve">Abschreibungen (Investitionen) -&gt; </t>
    </r>
    <r>
      <rPr>
        <b/>
        <sz val="9"/>
        <rFont val="Arial"/>
        <family val="2"/>
      </rPr>
      <t>nur für Koordinierungs- u. Fachstelle förderfähig</t>
    </r>
  </si>
  <si>
    <t>Anrechnungs-
fähig
(%)</t>
  </si>
  <si>
    <t>Anrechnungsfähiger Betrag 
(nicht ausfüllen!)</t>
  </si>
  <si>
    <t>________________________________________________________________________</t>
  </si>
  <si>
    <t>öffentl. Zuschüsse: andere Bundesmittel</t>
  </si>
  <si>
    <t>2.5.</t>
  </si>
  <si>
    <t>2.6.</t>
  </si>
  <si>
    <t>2.8.</t>
  </si>
  <si>
    <t>1.3</t>
  </si>
  <si>
    <t>Ausgaben für Veröffentlichungen/ Werbung</t>
  </si>
  <si>
    <t>1.1.</t>
  </si>
  <si>
    <t>2.1.</t>
  </si>
  <si>
    <t>2.2.</t>
  </si>
  <si>
    <t>2.3.</t>
  </si>
  <si>
    <t>2.4.</t>
  </si>
  <si>
    <t>geringwertige Wirtschaftsgüter (&lt; 800 €)</t>
  </si>
  <si>
    <t>Zeitschriften und Bücher (projektbezogene)</t>
  </si>
  <si>
    <t>Art (Auswahl in Dropdown-Liste)</t>
  </si>
  <si>
    <r>
      <t xml:space="preserve">bitte alle </t>
    </r>
    <r>
      <rPr>
        <b/>
        <u/>
        <sz val="18"/>
        <rFont val="Arial"/>
        <family val="2"/>
      </rPr>
      <t>Einnahmen</t>
    </r>
    <r>
      <rPr>
        <b/>
        <sz val="18"/>
        <rFont val="Arial"/>
        <family val="2"/>
      </rPr>
      <t xml:space="preserve"> chronologisch nach Belegdatum auflisten</t>
    </r>
  </si>
  <si>
    <r>
      <t xml:space="preserve">bitte alle </t>
    </r>
    <r>
      <rPr>
        <b/>
        <u/>
        <sz val="18"/>
        <rFont val="Arial"/>
        <family val="2"/>
      </rPr>
      <t>Ausgaben</t>
    </r>
    <r>
      <rPr>
        <b/>
        <sz val="18"/>
        <rFont val="Arial"/>
        <family val="2"/>
      </rPr>
      <t xml:space="preserve"> chronologisch nach Belegdatum auflisten</t>
    </r>
  </si>
  <si>
    <t>Bitte Hinweise im Merkblatt "Verwendungsnachweis" beachten! Pro Zeile müssen ALLE Felder vollständig ausgefüllt werden!</t>
  </si>
  <si>
    <t>Abschreibungen (Investitionen, nur bei KuF förderfähig)</t>
  </si>
  <si>
    <t>Honorarkosten</t>
  </si>
  <si>
    <t>Fahrt-, Reise- und Unterkunftskosten</t>
  </si>
  <si>
    <t>Kosten für Verpflegung</t>
  </si>
  <si>
    <t>Eintrittsgelder für TN</t>
  </si>
  <si>
    <t>Raumkosten (einmalig, oder Anmietung für Projektzeitraum), inkl. Nebenkosten für Raumkosten (Reinigung, Strom etc.)</t>
  </si>
  <si>
    <t>Abgaben, Lizenzen und Gebühren (Künstlersozialkasse, GEMA, Film, VG Wort, Genehmigungen etc.)</t>
  </si>
  <si>
    <t>Anmietungen und Leasing (projektbezogen, z.B. Veranstaltungstechnik)</t>
  </si>
  <si>
    <t>Versicherungen (projektbezogen)</t>
  </si>
  <si>
    <t>Zeitschriften und Bücher (projektbezogen)</t>
  </si>
  <si>
    <t>Arbeitsmaterialien, Bürobedarf und geringwertige Wirtschaftsgüter &lt; 800 € netto</t>
  </si>
  <si>
    <t>Kosten für Öffentlichkeitsarbeit und Veröffentlichungen (projektbezogen)</t>
  </si>
  <si>
    <t>andere nicht-öffentliche Drittmittel</t>
  </si>
  <si>
    <t>Personalausgaben (SV-pflichtig, anteilig)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</si>
  <si>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</si>
  <si>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</si>
  <si>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</si>
  <si>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</si>
  <si>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</si>
  <si>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</si>
  <si>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</si>
  <si>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</si>
  <si>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</si>
  <si>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</si>
  <si>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</si>
  <si>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1.13.1</t>
  </si>
  <si>
    <t>1.13.2</t>
  </si>
  <si>
    <t>1</t>
  </si>
  <si>
    <t>2</t>
  </si>
  <si>
    <t>Individuelle Kostenposition I laut Antrag</t>
  </si>
  <si>
    <t>Individuelle Kostenposition II laut Antrag</t>
  </si>
  <si>
    <t>Formular zur Berechnung der Teilnehmendenpauschale für den Verwendungnachweis</t>
  </si>
  <si>
    <t>Träger</t>
  </si>
  <si>
    <t>Projektbeginn</t>
  </si>
  <si>
    <t>Projekt</t>
  </si>
  <si>
    <t>Projektende</t>
  </si>
  <si>
    <t>Zuschuß DL!</t>
  </si>
  <si>
    <t>Mindestanzahl TN (ganztags)</t>
  </si>
  <si>
    <t>berechnet sich automatisch</t>
  </si>
  <si>
    <t>bitte in Viertelstunden eintragen (15 Min = 0,25)</t>
  </si>
  <si>
    <t>automatische Umrechnung auf ganzen Tag</t>
  </si>
  <si>
    <t>automatische Berechnung</t>
  </si>
  <si>
    <t>Veranstaltungsname</t>
  </si>
  <si>
    <t>gezählte TN</t>
  </si>
  <si>
    <t>Dauer</t>
  </si>
  <si>
    <t>anerkannte Anzahl TN</t>
  </si>
  <si>
    <t>berechnete Pauschale</t>
  </si>
  <si>
    <t>MUSTEREINTRAG Vorbereitungsseminar für TrainerInnen</t>
  </si>
  <si>
    <t>MUSTEREINTRAG Trainingstag für alle SchülerInnen Klassenstufe 9</t>
  </si>
  <si>
    <t>MUSTEREINTRAG Nachbereitungstreffen</t>
  </si>
  <si>
    <t>SUMMEN</t>
  </si>
  <si>
    <t>Abgleich TN-Zahl</t>
  </si>
  <si>
    <t>negativer Wert = Mindestanzahl nicht erreicht = Rückzahlung Zuschuß!</t>
  </si>
  <si>
    <t>anerkennungsfähiger Zuschuß für VWN</t>
  </si>
  <si>
    <t>anerkannt werden</t>
  </si>
  <si>
    <t>Rückzahlungs-betrag</t>
  </si>
  <si>
    <t>Dieser Betrag muss ggf. umgehend an das Federführende Amt überwiesen werden, sofern keine weitere Pauschalenart genutzt wird!</t>
  </si>
  <si>
    <t>Formular zur Berechnung der Honorarpauschale für den Verwendungnachweis</t>
  </si>
  <si>
    <t>Mindestanzahl Honorarstunden</t>
  </si>
  <si>
    <t>max. 7,5h für Tagessatz!</t>
  </si>
  <si>
    <t>Name der Honorarkraft</t>
  </si>
  <si>
    <t>Vertragsgegenstand (Kurzfassung!)</t>
  </si>
  <si>
    <t>abgerechnete Honorarstunden</t>
  </si>
  <si>
    <t>NN 1</t>
  </si>
  <si>
    <t>NN 2</t>
  </si>
  <si>
    <t>NN 3</t>
  </si>
  <si>
    <t>Abgleich Honorarstunden</t>
  </si>
  <si>
    <t>Rückzahlungsbetrag</t>
  </si>
  <si>
    <t>Formular zur Berechnung der Personal- und Sachkostenpauschale für den Verwendungnachweis</t>
  </si>
  <si>
    <t>Anteil gemäß Antrag!</t>
  </si>
  <si>
    <t>Bezeichnung mit Drop-Down-Menü übernehmen</t>
  </si>
  <si>
    <t>Wert gemäß nebenstehender Tabelle übernehmen</t>
  </si>
  <si>
    <t>Anzahl gemäß Nachweis</t>
  </si>
  <si>
    <t>Auswahlmöglichkeit in Spalte D</t>
  </si>
  <si>
    <t>Auswahlmöglichkeit in Spalten E</t>
  </si>
  <si>
    <t>Name der Fachkraft</t>
  </si>
  <si>
    <t>Stellenbeschreibung (Kurzfassung!)</t>
  </si>
  <si>
    <t>Stellenanteil</t>
  </si>
  <si>
    <t>Eingruppierung (gemäß Nachweisen)</t>
  </si>
  <si>
    <t>Wert pro VZÄ</t>
  </si>
  <si>
    <t>Beschäftigungsdauer (Monate)</t>
  </si>
  <si>
    <t>Eingruppierungsstufe</t>
  </si>
  <si>
    <t>dazugehöriger Wert pro VZÄ</t>
  </si>
  <si>
    <t>MA 1</t>
  </si>
  <si>
    <t>MUSTEREINTRAG MitarbeiterIn 1</t>
  </si>
  <si>
    <t>mittlerer Dienst (abgeschlossene Berufsausbildung)</t>
  </si>
  <si>
    <t>mittlerer Dienst (abgeschlos-sene Berufsausbildung)</t>
  </si>
  <si>
    <t>dazugehörige Sachkostenpauschale</t>
  </si>
  <si>
    <t>gehobener Dienst (abgeschlos-senes Studium)</t>
  </si>
  <si>
    <t>MA 2</t>
  </si>
  <si>
    <t>MUSTEREINTRAG ProjektmitarbeiterIn</t>
  </si>
  <si>
    <t>höherer Dienst (mind. E 13)</t>
  </si>
  <si>
    <t>Sachkostenpauschale (unabhängig von Eingruppierung)</t>
  </si>
  <si>
    <t>SOLL - IST</t>
  </si>
  <si>
    <t>negativer Wert = beantragte Personalisierung nicht erreicht = Rückzahlung Zuschuß!</t>
  </si>
  <si>
    <t>Projektträger</t>
  </si>
  <si>
    <t>Projekttitel</t>
  </si>
  <si>
    <t>Bitte nur die gelben Felder ausfüllen, vorhandene Mustereinträge überschreiben/löschen!</t>
  </si>
  <si>
    <t>Bitte nur die gelben Felder ausfüllen, vorhandene Mustereinträge überschreiben</t>
  </si>
  <si>
    <t>Teilnehmendenpauschale gemäß Abrechnung im Blatt "Honorarpauschale"</t>
  </si>
  <si>
    <t>Honorarpauschale gemäß Abrechnung im Blatt "Honorarpauschale"</t>
  </si>
  <si>
    <t>Personal- und Sachkostenpauschale gemäß Abrechnung im Blatt "Personalpauschale"</t>
  </si>
  <si>
    <t>3</t>
  </si>
  <si>
    <t>MUSTEREINTRAG ganztägiges Seminar… am</t>
  </si>
  <si>
    <t>MUSTEREINTRAG Lesung… am</t>
  </si>
  <si>
    <t>MUSTEREINTRAG Erarbeitung Handreichung…</t>
  </si>
  <si>
    <t>Auszahlung Zuschuß Bundesmittel</t>
  </si>
  <si>
    <t>Verbandsgemeinde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</si>
</sst>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dd/mm/yy"/>
    <numFmt numFmtId="166" formatCode="#,##0.00\ &quot;€&quot;"/>
    <numFmt numFmtId="167" formatCode="0.00_ ;[Red]\-0.00\ 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i/>
      <sz val="14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7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i/>
      <sz val="7.5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rgb="FFFF0000"/>
      <name val="Arial"/>
      <family val="2"/>
    </font>
    <font>
      <sz val="7.5"/>
      <color rgb="FFFF0000"/>
      <name val="Arial"/>
      <family val="2"/>
    </font>
    <font>
      <b/>
      <sz val="9"/>
      <color rgb="FFFF000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 applyNumberFormat="0" applyBorder="0" applyAlignment="0" applyProtection="0"/>
    <xf numFmtId="44" fontId="26" fillId="0" borderId="0" applyFont="0" applyFill="0" applyBorder="0" applyAlignment="0" applyProtection="0"/>
  </cellStyleXfs>
  <cellXfs count="277">
    <xf numFmtId="0" fontId="0" fillId="0" borderId="0" xfId="0"/>
    <xf numFmtId="0" fontId="7" fillId="0" borderId="0" xfId="0" applyFont="1"/>
    <xf numFmtId="0" fontId="11" fillId="0" borderId="0" xfId="0" applyFont="1" applyAlignment="1">
      <alignment vertical="center"/>
    </xf>
    <xf numFmtId="49" fontId="7" fillId="0" borderId="0" xfId="0" applyNumberFormat="1" applyFont="1"/>
    <xf numFmtId="0" fontId="12" fillId="0" borderId="0" xfId="0" applyFont="1"/>
    <xf numFmtId="0" fontId="13" fillId="0" borderId="0" xfId="0" applyFont="1"/>
    <xf numFmtId="166" fontId="1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1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0" xfId="4" applyFont="1" applyAlignment="1">
      <alignment horizontal="left" vertical="center"/>
    </xf>
    <xf numFmtId="2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165" fontId="6" fillId="0" borderId="0" xfId="0" applyNumberFormat="1" applyFont="1" applyAlignment="1">
      <alignment horizontal="left"/>
    </xf>
    <xf numFmtId="0" fontId="6" fillId="0" borderId="0" xfId="4" applyFont="1" applyAlignment="1">
      <alignment horizontal="left" vertical="center"/>
    </xf>
    <xf numFmtId="2" fontId="6" fillId="0" borderId="0" xfId="0" applyNumberFormat="1" applyFont="1" applyAlignment="1">
      <alignment horizontal="right"/>
    </xf>
    <xf numFmtId="0" fontId="10" fillId="0" borderId="0" xfId="0" applyFont="1"/>
    <xf numFmtId="0" fontId="14" fillId="0" borderId="0" xfId="0" applyFont="1" applyAlignment="1">
      <alignment vertical="center"/>
    </xf>
    <xf numFmtId="49" fontId="14" fillId="0" borderId="0" xfId="0" applyNumberFormat="1" applyFont="1"/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14" fillId="2" borderId="0" xfId="0" applyFont="1" applyFill="1"/>
    <xf numFmtId="49" fontId="14" fillId="2" borderId="0" xfId="0" applyNumberFormat="1" applyFont="1" applyFill="1"/>
    <xf numFmtId="165" fontId="5" fillId="0" borderId="0" xfId="0" applyNumberFormat="1" applyFont="1" applyAlignment="1">
      <alignment horizontal="left"/>
    </xf>
    <xf numFmtId="0" fontId="14" fillId="0" borderId="0" xfId="4" applyFont="1" applyAlignment="1">
      <alignment horizontal="lef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5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/>
    <xf numFmtId="0" fontId="6" fillId="0" borderId="6" xfId="0" applyFont="1" applyBorder="1"/>
    <xf numFmtId="0" fontId="10" fillId="0" borderId="7" xfId="0" applyFont="1" applyBorder="1"/>
    <xf numFmtId="0" fontId="3" fillId="0" borderId="4" xfId="5" applyFont="1" applyBorder="1" applyAlignment="1">
      <alignment horizontal="left"/>
    </xf>
    <xf numFmtId="0" fontId="3" fillId="0" borderId="0" xfId="5" applyFont="1" applyAlignment="1">
      <alignment horizontal="left"/>
    </xf>
    <xf numFmtId="0" fontId="6" fillId="0" borderId="4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5" fillId="0" borderId="0" xfId="0" applyFont="1"/>
    <xf numFmtId="0" fontId="16" fillId="0" borderId="0" xfId="0" applyFont="1"/>
    <xf numFmtId="0" fontId="16" fillId="0" borderId="15" xfId="0" applyFont="1" applyBorder="1"/>
    <xf numFmtId="0" fontId="16" fillId="0" borderId="16" xfId="0" applyFont="1" applyBorder="1" applyAlignment="1">
      <alignment horizontal="center"/>
    </xf>
    <xf numFmtId="0" fontId="0" fillId="0" borderId="8" xfId="0" applyBorder="1"/>
    <xf numFmtId="0" fontId="18" fillId="4" borderId="17" xfId="0" applyFont="1" applyFill="1" applyBorder="1" applyAlignment="1">
      <alignment horizontal="right"/>
    </xf>
    <xf numFmtId="165" fontId="18" fillId="0" borderId="17" xfId="0" applyNumberFormat="1" applyFont="1" applyBorder="1" applyAlignment="1" applyProtection="1">
      <alignment horizontal="left"/>
      <protection locked="0"/>
    </xf>
    <xf numFmtId="0" fontId="17" fillId="0" borderId="0" xfId="0" applyFont="1" applyAlignment="1">
      <alignment vertical="center"/>
    </xf>
    <xf numFmtId="43" fontId="19" fillId="4" borderId="18" xfId="1" applyFont="1" applyFill="1" applyBorder="1" applyAlignment="1" applyProtection="1">
      <alignment horizontal="right"/>
    </xf>
    <xf numFmtId="165" fontId="18" fillId="0" borderId="0" xfId="0" applyNumberFormat="1" applyFont="1" applyAlignment="1">
      <alignment horizontal="left"/>
    </xf>
    <xf numFmtId="0" fontId="17" fillId="0" borderId="0" xfId="0" applyFont="1"/>
    <xf numFmtId="49" fontId="17" fillId="0" borderId="0" xfId="0" applyNumberFormat="1" applyFont="1"/>
    <xf numFmtId="0" fontId="19" fillId="0" borderId="7" xfId="4" applyFont="1" applyBorder="1" applyAlignment="1">
      <alignment horizontal="left" vertical="center"/>
    </xf>
    <xf numFmtId="0" fontId="18" fillId="0" borderId="8" xfId="0" applyFont="1" applyBorder="1" applyAlignment="1">
      <alignment horizontal="left"/>
    </xf>
    <xf numFmtId="43" fontId="19" fillId="4" borderId="19" xfId="1" applyFont="1" applyFill="1" applyBorder="1" applyAlignment="1" applyProtection="1">
      <alignment horizontal="right"/>
    </xf>
    <xf numFmtId="0" fontId="17" fillId="0" borderId="20" xfId="4" applyFont="1" applyBorder="1" applyAlignment="1">
      <alignment horizontal="left" vertical="center"/>
    </xf>
    <xf numFmtId="43" fontId="18" fillId="0" borderId="21" xfId="1" applyFont="1" applyFill="1" applyBorder="1" applyAlignment="1" applyProtection="1">
      <alignment horizontal="right"/>
    </xf>
    <xf numFmtId="0" fontId="17" fillId="0" borderId="22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14" fillId="4" borderId="23" xfId="0" applyFont="1" applyFill="1" applyBorder="1"/>
    <xf numFmtId="165" fontId="14" fillId="0" borderId="24" xfId="0" applyNumberFormat="1" applyFont="1" applyBorder="1" applyAlignment="1" applyProtection="1">
      <alignment horizontal="left"/>
      <protection locked="0"/>
    </xf>
    <xf numFmtId="0" fontId="4" fillId="0" borderId="0" xfId="0" applyFont="1"/>
    <xf numFmtId="0" fontId="9" fillId="0" borderId="7" xfId="5" applyFont="1" applyBorder="1"/>
    <xf numFmtId="0" fontId="9" fillId="0" borderId="8" xfId="5" applyFont="1" applyBorder="1"/>
    <xf numFmtId="0" fontId="18" fillId="0" borderId="0" xfId="0" applyFont="1"/>
    <xf numFmtId="49" fontId="18" fillId="0" borderId="0" xfId="0" applyNumberFormat="1" applyFont="1"/>
    <xf numFmtId="14" fontId="18" fillId="0" borderId="0" xfId="0" applyNumberFormat="1" applyFont="1"/>
    <xf numFmtId="166" fontId="18" fillId="0" borderId="0" xfId="0" applyNumberFormat="1" applyFont="1"/>
    <xf numFmtId="166" fontId="17" fillId="0" borderId="0" xfId="0" applyNumberFormat="1" applyFont="1"/>
    <xf numFmtId="14" fontId="17" fillId="0" borderId="0" xfId="0" applyNumberFormat="1" applyFont="1"/>
    <xf numFmtId="0" fontId="17" fillId="0" borderId="15" xfId="0" applyFont="1" applyBorder="1"/>
    <xf numFmtId="0" fontId="17" fillId="0" borderId="1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 shrinkToFi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0" xfId="0" applyFont="1"/>
    <xf numFmtId="0" fontId="9" fillId="4" borderId="27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" fillId="0" borderId="0" xfId="0" applyFont="1"/>
    <xf numFmtId="0" fontId="17" fillId="0" borderId="11" xfId="4" applyFont="1" applyBorder="1" applyAlignment="1">
      <alignment horizontal="left" vertical="center"/>
    </xf>
    <xf numFmtId="43" fontId="18" fillId="0" borderId="36" xfId="1" applyFont="1" applyFill="1" applyBorder="1" applyAlignment="1" applyProtection="1">
      <alignment horizontal="right"/>
    </xf>
    <xf numFmtId="0" fontId="15" fillId="6" borderId="0" xfId="0" applyFont="1" applyFill="1"/>
    <xf numFmtId="0" fontId="16" fillId="6" borderId="0" xfId="0" applyFont="1" applyFill="1"/>
    <xf numFmtId="0" fontId="29" fillId="0" borderId="0" xfId="0" applyFont="1"/>
    <xf numFmtId="0" fontId="30" fillId="0" borderId="0" xfId="0" applyFont="1"/>
    <xf numFmtId="0" fontId="31" fillId="8" borderId="25" xfId="0" applyFont="1" applyFill="1" applyBorder="1" applyAlignment="1">
      <alignment vertical="top"/>
    </xf>
    <xf numFmtId="0" fontId="28" fillId="8" borderId="25" xfId="0" applyFont="1" applyFill="1" applyBorder="1" applyAlignment="1">
      <alignment vertical="top"/>
    </xf>
    <xf numFmtId="0" fontId="32" fillId="5" borderId="25" xfId="0" applyFont="1" applyFill="1" applyBorder="1" applyAlignment="1">
      <alignment vertical="top" wrapText="1"/>
    </xf>
    <xf numFmtId="0" fontId="28" fillId="6" borderId="25" xfId="0" applyFont="1" applyFill="1" applyBorder="1" applyAlignment="1">
      <alignment vertical="top"/>
    </xf>
    <xf numFmtId="0" fontId="28" fillId="0" borderId="0" xfId="0" applyFont="1"/>
    <xf numFmtId="14" fontId="28" fillId="6" borderId="25" xfId="0" applyNumberFormat="1" applyFont="1" applyFill="1" applyBorder="1" applyAlignment="1">
      <alignment horizontal="center"/>
    </xf>
    <xf numFmtId="4" fontId="28" fillId="6" borderId="25" xfId="0" applyNumberFormat="1" applyFont="1" applyFill="1" applyBorder="1" applyAlignment="1">
      <alignment horizontal="left" vertical="top"/>
    </xf>
    <xf numFmtId="1" fontId="32" fillId="5" borderId="25" xfId="0" applyNumberFormat="1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2" fillId="5" borderId="25" xfId="0" applyFont="1" applyFill="1" applyBorder="1" applyAlignment="1">
      <alignment horizontal="left" vertical="top" wrapText="1"/>
    </xf>
    <xf numFmtId="0" fontId="32" fillId="5" borderId="25" xfId="0" applyFont="1" applyFill="1" applyBorder="1" applyAlignment="1">
      <alignment horizontal="center" vertical="top" wrapText="1"/>
    </xf>
    <xf numFmtId="4" fontId="32" fillId="5" borderId="25" xfId="0" applyNumberFormat="1" applyFont="1" applyFill="1" applyBorder="1" applyAlignment="1">
      <alignment horizontal="center" vertical="top" wrapText="1"/>
    </xf>
    <xf numFmtId="14" fontId="28" fillId="6" borderId="25" xfId="0" applyNumberFormat="1" applyFont="1" applyFill="1" applyBorder="1" applyAlignment="1">
      <alignment horizontal="left"/>
    </xf>
    <xf numFmtId="0" fontId="28" fillId="6" borderId="25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center"/>
    </xf>
    <xf numFmtId="2" fontId="1" fillId="6" borderId="25" xfId="0" applyNumberFormat="1" applyFont="1" applyFill="1" applyBorder="1" applyAlignment="1">
      <alignment horizontal="center"/>
    </xf>
    <xf numFmtId="1" fontId="28" fillId="5" borderId="25" xfId="0" applyNumberFormat="1" applyFont="1" applyFill="1" applyBorder="1" applyAlignment="1">
      <alignment horizontal="center"/>
    </xf>
    <xf numFmtId="4" fontId="28" fillId="5" borderId="25" xfId="0" applyNumberFormat="1" applyFont="1" applyFill="1" applyBorder="1" applyAlignment="1">
      <alignment horizontal="right"/>
    </xf>
    <xf numFmtId="0" fontId="32" fillId="5" borderId="25" xfId="0" applyFont="1" applyFill="1" applyBorder="1" applyAlignment="1">
      <alignment horizontal="left"/>
    </xf>
    <xf numFmtId="0" fontId="32" fillId="5" borderId="25" xfId="0" applyFont="1" applyFill="1" applyBorder="1" applyAlignment="1">
      <alignment horizontal="center"/>
    </xf>
    <xf numFmtId="1" fontId="32" fillId="5" borderId="25" xfId="0" applyNumberFormat="1" applyFont="1" applyFill="1" applyBorder="1" applyAlignment="1">
      <alignment horizontal="center"/>
    </xf>
    <xf numFmtId="4" fontId="32" fillId="5" borderId="25" xfId="0" applyNumberFormat="1" applyFont="1" applyFill="1" applyBorder="1" applyAlignment="1">
      <alignment horizontal="right"/>
    </xf>
    <xf numFmtId="0" fontId="32" fillId="5" borderId="25" xfId="0" applyFont="1" applyFill="1" applyBorder="1" applyAlignment="1">
      <alignment vertical="top"/>
    </xf>
    <xf numFmtId="167" fontId="32" fillId="5" borderId="25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top" wrapText="1"/>
    </xf>
    <xf numFmtId="0" fontId="32" fillId="0" borderId="0" xfId="0" applyFont="1"/>
    <xf numFmtId="0" fontId="36" fillId="9" borderId="25" xfId="0" applyFont="1" applyFill="1" applyBorder="1" applyAlignment="1">
      <alignment vertical="center" wrapText="1"/>
    </xf>
    <xf numFmtId="8" fontId="36" fillId="9" borderId="25" xfId="0" applyNumberFormat="1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6" fillId="5" borderId="25" xfId="0" applyFont="1" applyFill="1" applyBorder="1" applyAlignment="1">
      <alignment vertical="center" wrapText="1"/>
    </xf>
    <xf numFmtId="8" fontId="36" fillId="10" borderId="25" xfId="0" applyNumberFormat="1" applyFont="1" applyFill="1" applyBorder="1" applyAlignment="1">
      <alignment horizontal="left" vertical="center"/>
    </xf>
    <xf numFmtId="2" fontId="32" fillId="5" borderId="25" xfId="0" applyNumberFormat="1" applyFont="1" applyFill="1" applyBorder="1" applyAlignment="1">
      <alignment horizontal="left" vertical="center"/>
    </xf>
    <xf numFmtId="0" fontId="33" fillId="0" borderId="0" xfId="0" applyFont="1" applyAlignment="1">
      <alignment vertical="center" wrapText="1"/>
    </xf>
    <xf numFmtId="0" fontId="39" fillId="0" borderId="0" xfId="0" applyFont="1" applyAlignment="1">
      <alignment horizontal="center" wrapText="1"/>
    </xf>
    <xf numFmtId="4" fontId="28" fillId="5" borderId="25" xfId="0" applyNumberFormat="1" applyFont="1" applyFill="1" applyBorder="1" applyAlignment="1">
      <alignment horizontal="center"/>
    </xf>
    <xf numFmtId="0" fontId="32" fillId="5" borderId="44" xfId="0" applyFont="1" applyFill="1" applyBorder="1" applyAlignment="1">
      <alignment horizontal="left"/>
    </xf>
    <xf numFmtId="4" fontId="32" fillId="5" borderId="25" xfId="0" applyNumberFormat="1" applyFont="1" applyFill="1" applyBorder="1" applyAlignment="1">
      <alignment horizontal="center"/>
    </xf>
    <xf numFmtId="0" fontId="40" fillId="0" borderId="0" xfId="0" applyFont="1" applyAlignment="1">
      <alignment vertical="center"/>
    </xf>
    <xf numFmtId="0" fontId="41" fillId="9" borderId="25" xfId="0" applyFont="1" applyFill="1" applyBorder="1" applyAlignment="1">
      <alignment vertical="center" wrapText="1"/>
    </xf>
    <xf numFmtId="8" fontId="41" fillId="9" borderId="25" xfId="0" applyNumberFormat="1" applyFont="1" applyFill="1" applyBorder="1" applyAlignment="1">
      <alignment horizontal="left" vertical="center"/>
    </xf>
    <xf numFmtId="0" fontId="41" fillId="5" borderId="25" xfId="0" applyFont="1" applyFill="1" applyBorder="1" applyAlignment="1">
      <alignment vertical="center" wrapText="1"/>
    </xf>
    <xf numFmtId="8" fontId="41" fillId="10" borderId="25" xfId="0" applyNumberFormat="1" applyFont="1" applyFill="1" applyBorder="1" applyAlignment="1">
      <alignment horizontal="left" vertical="center"/>
    </xf>
    <xf numFmtId="0" fontId="42" fillId="8" borderId="25" xfId="0" applyFont="1" applyFill="1" applyBorder="1" applyAlignment="1">
      <alignment vertical="top"/>
    </xf>
    <xf numFmtId="0" fontId="43" fillId="0" borderId="0" xfId="0" applyFont="1" applyAlignment="1">
      <alignment horizontal="center" wrapText="1"/>
    </xf>
    <xf numFmtId="0" fontId="32" fillId="5" borderId="25" xfId="0" applyFont="1" applyFill="1" applyBorder="1" applyAlignment="1">
      <alignment horizontal="left" vertical="center" wrapText="1"/>
    </xf>
    <xf numFmtId="0" fontId="32" fillId="5" borderId="44" xfId="0" applyFont="1" applyFill="1" applyBorder="1" applyAlignment="1">
      <alignment horizontal="left" vertical="center" wrapText="1"/>
    </xf>
    <xf numFmtId="0" fontId="32" fillId="5" borderId="25" xfId="0" applyFont="1" applyFill="1" applyBorder="1" applyAlignment="1">
      <alignment horizontal="center" vertical="center" wrapText="1"/>
    </xf>
    <xf numFmtId="4" fontId="32" fillId="5" borderId="25" xfId="0" applyNumberFormat="1" applyFont="1" applyFill="1" applyBorder="1" applyAlignment="1">
      <alignment horizontal="center" vertical="center" wrapText="1"/>
    </xf>
    <xf numFmtId="14" fontId="28" fillId="6" borderId="25" xfId="0" applyNumberFormat="1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 wrapText="1"/>
    </xf>
    <xf numFmtId="2" fontId="2" fillId="6" borderId="25" xfId="0" applyNumberFormat="1" applyFont="1" applyFill="1" applyBorder="1" applyAlignment="1">
      <alignment horizontal="left" vertical="center" wrapText="1"/>
    </xf>
    <xf numFmtId="166" fontId="1" fillId="6" borderId="25" xfId="0" applyNumberFormat="1" applyFont="1" applyFill="1" applyBorder="1" applyAlignment="1">
      <alignment horizontal="center" vertical="center"/>
    </xf>
    <xf numFmtId="2" fontId="1" fillId="6" borderId="25" xfId="0" applyNumberFormat="1" applyFont="1" applyFill="1" applyBorder="1" applyAlignment="1">
      <alignment horizontal="center" vertical="center"/>
    </xf>
    <xf numFmtId="4" fontId="28" fillId="5" borderId="25" xfId="0" applyNumberFormat="1" applyFont="1" applyFill="1" applyBorder="1" applyAlignment="1">
      <alignment horizontal="center" vertical="center"/>
    </xf>
    <xf numFmtId="0" fontId="34" fillId="0" borderId="25" xfId="0" applyFont="1" applyBorder="1" applyAlignment="1">
      <alignment vertical="top" wrapText="1"/>
    </xf>
    <xf numFmtId="8" fontId="28" fillId="0" borderId="25" xfId="0" applyNumberFormat="1" applyFont="1" applyBorder="1" applyAlignment="1">
      <alignment horizontal="center" vertical="center"/>
    </xf>
    <xf numFmtId="0" fontId="28" fillId="6" borderId="25" xfId="0" applyFont="1" applyFill="1" applyBorder="1" applyAlignment="1">
      <alignment horizontal="left" vertical="center"/>
    </xf>
    <xf numFmtId="9" fontId="0" fillId="6" borderId="25" xfId="3" applyFont="1" applyFill="1" applyBorder="1" applyAlignment="1">
      <alignment horizontal="center" vertical="center"/>
    </xf>
    <xf numFmtId="8" fontId="32" fillId="5" borderId="25" xfId="7" applyNumberFormat="1" applyFont="1" applyFill="1" applyBorder="1" applyAlignment="1">
      <alignment horizontal="center" vertical="top"/>
    </xf>
    <xf numFmtId="0" fontId="6" fillId="0" borderId="39" xfId="0" applyFont="1" applyBorder="1" applyAlignment="1">
      <alignment horizontal="center" vertical="center" wrapText="1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166" fontId="8" fillId="5" borderId="40" xfId="0" applyNumberFormat="1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14" fontId="8" fillId="0" borderId="25" xfId="0" applyNumberFormat="1" applyFont="1" applyBorder="1" applyAlignment="1" applyProtection="1">
      <alignment vertical="center" wrapText="1"/>
      <protection locked="0"/>
    </xf>
    <xf numFmtId="166" fontId="8" fillId="0" borderId="25" xfId="0" applyNumberFormat="1" applyFont="1" applyBorder="1" applyAlignment="1" applyProtection="1">
      <alignment vertical="center" wrapText="1"/>
      <protection locked="0"/>
    </xf>
    <xf numFmtId="9" fontId="8" fillId="0" borderId="25" xfId="3" applyFont="1" applyFill="1" applyBorder="1" applyAlignment="1" applyProtection="1">
      <alignment vertical="center" wrapText="1"/>
      <protection locked="0"/>
    </xf>
    <xf numFmtId="166" fontId="8" fillId="5" borderId="25" xfId="0" applyNumberFormat="1" applyFont="1" applyFill="1" applyBorder="1" applyAlignment="1">
      <alignment vertical="center" wrapText="1"/>
    </xf>
    <xf numFmtId="0" fontId="8" fillId="4" borderId="25" xfId="0" applyFont="1" applyFill="1" applyBorder="1" applyAlignment="1">
      <alignment vertical="center" wrapText="1"/>
    </xf>
    <xf numFmtId="0" fontId="6" fillId="7" borderId="41" xfId="0" applyFont="1" applyFill="1" applyBorder="1" applyAlignment="1">
      <alignment horizontal="center" vertical="center" wrapText="1"/>
    </xf>
    <xf numFmtId="14" fontId="8" fillId="0" borderId="42" xfId="0" applyNumberFormat="1" applyFont="1" applyBorder="1" applyAlignment="1" applyProtection="1">
      <alignment vertical="center" wrapText="1"/>
      <protection locked="0"/>
    </xf>
    <xf numFmtId="166" fontId="8" fillId="0" borderId="42" xfId="0" applyNumberFormat="1" applyFont="1" applyBorder="1" applyAlignment="1" applyProtection="1">
      <alignment vertical="center" wrapText="1"/>
      <protection locked="0"/>
    </xf>
    <xf numFmtId="9" fontId="8" fillId="0" borderId="42" xfId="3" applyFont="1" applyFill="1" applyBorder="1" applyAlignment="1" applyProtection="1">
      <alignment vertical="center" wrapText="1"/>
      <protection locked="0"/>
    </xf>
    <xf numFmtId="49" fontId="45" fillId="0" borderId="25" xfId="0" applyNumberFormat="1" applyFont="1" applyBorder="1" applyAlignment="1" applyProtection="1">
      <alignment horizontal="left" vertical="center" wrapText="1"/>
      <protection locked="0"/>
    </xf>
    <xf numFmtId="0" fontId="8" fillId="0" borderId="25" xfId="0" applyNumberFormat="1" applyFont="1" applyBorder="1" applyAlignment="1" applyProtection="1">
      <alignment vertical="center" wrapText="1"/>
      <protection locked="0"/>
    </xf>
    <xf numFmtId="49" fontId="8" fillId="0" borderId="25" xfId="0" applyNumberFormat="1" applyFont="1" applyBorder="1" applyAlignment="1" applyProtection="1">
      <alignment vertical="center" wrapText="1"/>
      <protection locked="0"/>
    </xf>
    <xf numFmtId="0" fontId="8" fillId="4" borderId="43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7" borderId="25" xfId="0" applyFont="1" applyFill="1" applyBorder="1" applyAlignment="1">
      <alignment horizontal="center" vertical="center" wrapText="1"/>
    </xf>
    <xf numFmtId="9" fontId="0" fillId="6" borderId="25" xfId="3" applyNumberFormat="1" applyFont="1" applyFill="1" applyBorder="1" applyAlignment="1">
      <alignment horizontal="center" vertical="center" wrapText="1"/>
    </xf>
    <xf numFmtId="9" fontId="0" fillId="6" borderId="25" xfId="3" applyNumberFormat="1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wrapText="1"/>
    </xf>
    <xf numFmtId="0" fontId="37" fillId="0" borderId="4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0" borderId="0" xfId="0"/>
    <xf numFmtId="0" fontId="28" fillId="6" borderId="44" xfId="0" applyFont="1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32" fillId="5" borderId="44" xfId="0" applyFont="1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0" fillId="6" borderId="45" xfId="0" applyFill="1" applyBorder="1" applyAlignment="1">
      <alignment horizontal="left" vertical="top" wrapText="1"/>
    </xf>
    <xf numFmtId="0" fontId="32" fillId="5" borderId="44" xfId="0" applyFont="1" applyFill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4" borderId="0" xfId="0" applyFont="1" applyFill="1" applyAlignment="1">
      <alignment vertical="center" wrapText="1"/>
    </xf>
    <xf numFmtId="0" fontId="14" fillId="4" borderId="35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left"/>
    </xf>
    <xf numFmtId="49" fontId="14" fillId="0" borderId="5" xfId="0" applyNumberFormat="1" applyFont="1" applyBorder="1" applyAlignment="1" applyProtection="1">
      <alignment horizontal="left"/>
      <protection locked="0"/>
    </xf>
    <xf numFmtId="49" fontId="14" fillId="0" borderId="24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 wrapText="1"/>
    </xf>
    <xf numFmtId="0" fontId="17" fillId="0" borderId="25" xfId="0" applyFont="1" applyBorder="1" applyAlignment="1">
      <alignment horizontal="left"/>
    </xf>
    <xf numFmtId="0" fontId="19" fillId="0" borderId="34" xfId="4" applyFont="1" applyBorder="1" applyAlignment="1">
      <alignment horizontal="left" vertical="center"/>
    </xf>
    <xf numFmtId="0" fontId="19" fillId="0" borderId="17" xfId="4" applyFont="1" applyBorder="1" applyAlignment="1">
      <alignment horizontal="left" vertical="center"/>
    </xf>
    <xf numFmtId="165" fontId="18" fillId="0" borderId="17" xfId="0" applyNumberFormat="1" applyFont="1" applyBorder="1" applyAlignment="1" applyProtection="1">
      <alignment horizontal="left"/>
      <protection locked="0"/>
    </xf>
    <xf numFmtId="165" fontId="18" fillId="0" borderId="18" xfId="0" applyNumberFormat="1" applyFont="1" applyBorder="1" applyAlignment="1" applyProtection="1">
      <alignment horizontal="left"/>
      <protection locked="0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14" fillId="0" borderId="5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8" fillId="4" borderId="31" xfId="0" applyFont="1" applyFill="1" applyBorder="1" applyAlignment="1">
      <alignment horizontal="left"/>
    </xf>
    <xf numFmtId="0" fontId="18" fillId="4" borderId="32" xfId="0" applyFont="1" applyFill="1" applyBorder="1" applyAlignment="1">
      <alignment horizontal="left"/>
    </xf>
    <xf numFmtId="0" fontId="18" fillId="2" borderId="33" xfId="0" applyFont="1" applyFill="1" applyBorder="1" applyAlignment="1" applyProtection="1">
      <alignment horizontal="left"/>
      <protection locked="0"/>
    </xf>
    <xf numFmtId="0" fontId="18" fillId="2" borderId="10" xfId="0" applyFont="1" applyFill="1" applyBorder="1" applyAlignment="1" applyProtection="1">
      <alignment horizontal="left"/>
      <protection locked="0"/>
    </xf>
    <xf numFmtId="0" fontId="18" fillId="2" borderId="23" xfId="0" applyFont="1" applyFill="1" applyBorder="1" applyAlignment="1" applyProtection="1">
      <alignment horizontal="left"/>
      <protection locked="0"/>
    </xf>
    <xf numFmtId="0" fontId="19" fillId="0" borderId="37" xfId="4" applyFont="1" applyBorder="1" applyAlignment="1">
      <alignment horizontal="left" vertical="center"/>
    </xf>
    <xf numFmtId="0" fontId="18" fillId="4" borderId="20" xfId="0" applyFont="1" applyFill="1" applyBorder="1" applyAlignment="1">
      <alignment horizontal="left"/>
    </xf>
    <xf numFmtId="0" fontId="18" fillId="4" borderId="25" xfId="0" applyFont="1" applyFill="1" applyBorder="1" applyAlignment="1">
      <alignment horizontal="left"/>
    </xf>
    <xf numFmtId="0" fontId="18" fillId="4" borderId="34" xfId="0" applyFont="1" applyFill="1" applyBorder="1" applyAlignment="1">
      <alignment horizontal="left"/>
    </xf>
    <xf numFmtId="0" fontId="18" fillId="4" borderId="17" xfId="0" applyFont="1" applyFill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0" fillId="0" borderId="20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49" fontId="8" fillId="6" borderId="25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40" xfId="0" applyNumberFormat="1" applyFont="1" applyFill="1" applyBorder="1" applyAlignment="1" applyProtection="1">
      <alignment vertical="center" wrapText="1"/>
      <protection locked="0"/>
    </xf>
    <xf numFmtId="166" fontId="8" fillId="6" borderId="40" xfId="0" applyNumberFormat="1" applyFont="1" applyFill="1" applyBorder="1" applyAlignment="1" applyProtection="1">
      <alignment vertical="center" wrapText="1"/>
      <protection locked="0"/>
    </xf>
    <xf numFmtId="9" fontId="8" fillId="6" borderId="40" xfId="3" applyFont="1" applyFill="1" applyBorder="1" applyAlignment="1" applyProtection="1">
      <alignment vertical="center" wrapText="1"/>
      <protection locked="0"/>
    </xf>
    <xf numFmtId="14" fontId="8" fillId="6" borderId="25" xfId="0" applyNumberFormat="1" applyFont="1" applyFill="1" applyBorder="1" applyAlignment="1" applyProtection="1">
      <alignment vertical="center" wrapText="1"/>
      <protection locked="0"/>
    </xf>
    <xf numFmtId="166" fontId="8" fillId="6" borderId="25" xfId="0" applyNumberFormat="1" applyFont="1" applyFill="1" applyBorder="1" applyAlignment="1" applyProtection="1">
      <alignment vertical="center" wrapText="1"/>
      <protection locked="0"/>
    </xf>
    <xf numFmtId="9" fontId="8" fillId="6" borderId="25" xfId="3" applyFont="1" applyFill="1" applyBorder="1" applyAlignment="1" applyProtection="1">
      <alignment vertical="center" wrapText="1"/>
      <protection locked="0"/>
    </xf>
    <xf numFmtId="49" fontId="8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0" xfId="0" applyFont="1" applyFill="1" applyBorder="1" applyAlignment="1" applyProtection="1">
      <alignment vertical="center" wrapText="1"/>
      <protection locked="0"/>
    </xf>
    <xf numFmtId="0" fontId="8" fillId="6" borderId="32" xfId="0" applyFont="1" applyFill="1" applyBorder="1" applyAlignment="1" applyProtection="1">
      <alignment vertical="center" wrapText="1"/>
      <protection locked="0"/>
    </xf>
    <xf numFmtId="0" fontId="8" fillId="6" borderId="25" xfId="0" applyFont="1" applyFill="1" applyBorder="1" applyAlignment="1" applyProtection="1">
      <alignment vertical="center" wrapText="1"/>
      <protection locked="0"/>
    </xf>
    <xf numFmtId="49" fontId="8" fillId="6" borderId="42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5" xfId="0" applyNumberFormat="1" applyFont="1" applyFill="1" applyBorder="1" applyAlignment="1" applyProtection="1">
      <alignment vertical="center" wrapText="1"/>
      <protection locked="0"/>
    </xf>
  </cellXfs>
  <cellStyles count="8">
    <cellStyle name="Akzent6" xfId="6" builtinId="49" customBuiltin="1"/>
    <cellStyle name="Euro" xfId="2" xr:uid="{00000000-0005-0000-0000-000002000000}"/>
    <cellStyle name="Komma" xfId="1" builtinId="3"/>
    <cellStyle name="Prozent" xfId="3" builtinId="5"/>
    <cellStyle name="Standard" xfId="0" builtinId="0"/>
    <cellStyle name="Standard_Modellprojekte 2007" xfId="4" xr:uid="{00000000-0005-0000-0000-000005000000}"/>
    <cellStyle name="Standard_Musterantrag Modellprojekte 2007" xfId="5" xr:uid="{00000000-0005-0000-0000-000006000000}"/>
    <cellStyle name="Währung" xfId="7" builtin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55</xdr:row>
          <xdr:rowOff>19050</xdr:rowOff>
        </xdr:from>
        <xdr:to>
          <xdr:col>1</xdr:col>
          <xdr:colOff>714375</xdr:colOff>
          <xdr:row>56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56</xdr:row>
          <xdr:rowOff>28575</xdr:rowOff>
        </xdr:from>
        <xdr:to>
          <xdr:col>1</xdr:col>
          <xdr:colOff>714375</xdr:colOff>
          <xdr:row>57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8F70-0F15-4AF1-B527-2BCB6047F9DB}">
  <sheetPr>
    <pageSetUpPr fitToPage="1"/>
  </sheetPr>
  <dimension ref="A1:F34"/>
  <sheetViews>
    <sheetView workbookViewId="0">
      <selection activeCell="B13" sqref="B13"/>
    </sheetView>
  </sheetViews>
  <sheetFormatPr baseColWidth="10" defaultColWidth="11.5703125" defaultRowHeight="14.25" x14ac:dyDescent="0.2"/>
  <cols>
    <col min="1" max="1" width="17.85546875" style="110" customWidth="1"/>
    <col min="2" max="2" width="63.140625" style="110" customWidth="1"/>
    <col min="3" max="3" width="11.5703125" style="110"/>
    <col min="4" max="4" width="19" style="110" customWidth="1"/>
    <col min="5" max="5" width="17.140625" style="110" customWidth="1"/>
    <col min="6" max="6" width="13.28515625" style="110" customWidth="1"/>
    <col min="7" max="16384" width="11.5703125" style="110"/>
  </cols>
  <sheetData>
    <row r="1" spans="1:6" ht="15.75" x14ac:dyDescent="0.25">
      <c r="A1" s="109" t="s">
        <v>114</v>
      </c>
    </row>
    <row r="2" spans="1:6" x14ac:dyDescent="0.2">
      <c r="A2" s="111" t="s">
        <v>180</v>
      </c>
      <c r="B2" s="112"/>
    </row>
    <row r="3" spans="1:6" x14ac:dyDescent="0.2">
      <c r="A3" s="113" t="s">
        <v>115</v>
      </c>
      <c r="B3" s="114" t="s">
        <v>178</v>
      </c>
      <c r="C3" s="115"/>
      <c r="D3" s="113" t="s">
        <v>116</v>
      </c>
      <c r="E3" s="116">
        <v>45658</v>
      </c>
      <c r="F3" s="115"/>
    </row>
    <row r="4" spans="1:6" x14ac:dyDescent="0.2">
      <c r="A4" s="113" t="s">
        <v>117</v>
      </c>
      <c r="B4" s="114" t="s">
        <v>179</v>
      </c>
      <c r="C4" s="115"/>
      <c r="D4" s="113" t="s">
        <v>118</v>
      </c>
      <c r="E4" s="116">
        <v>46022</v>
      </c>
      <c r="F4" s="115"/>
    </row>
    <row r="5" spans="1:6" x14ac:dyDescent="0.2">
      <c r="A5" s="113" t="s">
        <v>119</v>
      </c>
      <c r="B5" s="117">
        <v>5000</v>
      </c>
      <c r="C5" s="115"/>
      <c r="D5" s="115"/>
      <c r="E5" s="115"/>
      <c r="F5" s="115"/>
    </row>
    <row r="6" spans="1:6" ht="25.5" x14ac:dyDescent="0.2">
      <c r="A6" s="113" t="s">
        <v>120</v>
      </c>
      <c r="B6" s="118">
        <f>B5/44.44</f>
        <v>112.51125112511252</v>
      </c>
      <c r="C6" s="119" t="s">
        <v>121</v>
      </c>
      <c r="D6" s="115"/>
      <c r="E6" s="115"/>
      <c r="F6" s="115"/>
    </row>
    <row r="7" spans="1:6" ht="27.75" x14ac:dyDescent="0.2">
      <c r="A7" s="115"/>
      <c r="B7" s="115"/>
      <c r="C7" s="115"/>
      <c r="D7" s="120" t="s">
        <v>122</v>
      </c>
      <c r="E7" s="121" t="s">
        <v>123</v>
      </c>
      <c r="F7" s="121" t="s">
        <v>124</v>
      </c>
    </row>
    <row r="8" spans="1:6" ht="25.5" x14ac:dyDescent="0.2">
      <c r="A8" s="122" t="s">
        <v>30</v>
      </c>
      <c r="B8" s="122" t="s">
        <v>125</v>
      </c>
      <c r="C8" s="123" t="s">
        <v>126</v>
      </c>
      <c r="D8" s="123" t="s">
        <v>127</v>
      </c>
      <c r="E8" s="123" t="s">
        <v>128</v>
      </c>
      <c r="F8" s="124" t="s">
        <v>129</v>
      </c>
    </row>
    <row r="9" spans="1:6" x14ac:dyDescent="0.2">
      <c r="A9" s="125"/>
      <c r="B9" s="126" t="s">
        <v>130</v>
      </c>
      <c r="C9" s="127">
        <v>26</v>
      </c>
      <c r="D9" s="128">
        <v>4</v>
      </c>
      <c r="E9" s="129">
        <f>C9/8*D9</f>
        <v>13</v>
      </c>
      <c r="F9" s="130">
        <f>E9*44.44</f>
        <v>577.72</v>
      </c>
    </row>
    <row r="10" spans="1:6" x14ac:dyDescent="0.2">
      <c r="A10" s="125"/>
      <c r="B10" s="126" t="s">
        <v>131</v>
      </c>
      <c r="C10" s="127">
        <v>32</v>
      </c>
      <c r="D10" s="128">
        <v>8</v>
      </c>
      <c r="E10" s="129">
        <f t="shared" ref="E10:E28" si="0">C10/8*D10</f>
        <v>32</v>
      </c>
      <c r="F10" s="130">
        <f t="shared" ref="F10:F28" si="1">E10*44.44</f>
        <v>1422.08</v>
      </c>
    </row>
    <row r="11" spans="1:6" x14ac:dyDescent="0.2">
      <c r="A11" s="125"/>
      <c r="B11" s="126" t="s">
        <v>132</v>
      </c>
      <c r="C11" s="127"/>
      <c r="D11" s="128"/>
      <c r="E11" s="129">
        <f t="shared" si="0"/>
        <v>0</v>
      </c>
      <c r="F11" s="130">
        <f t="shared" si="1"/>
        <v>0</v>
      </c>
    </row>
    <row r="12" spans="1:6" x14ac:dyDescent="0.2">
      <c r="A12" s="125"/>
      <c r="B12" s="126"/>
      <c r="C12" s="127"/>
      <c r="D12" s="128"/>
      <c r="E12" s="129">
        <f t="shared" si="0"/>
        <v>0</v>
      </c>
      <c r="F12" s="130">
        <f t="shared" si="1"/>
        <v>0</v>
      </c>
    </row>
    <row r="13" spans="1:6" x14ac:dyDescent="0.2">
      <c r="A13" s="125"/>
      <c r="B13" s="126"/>
      <c r="C13" s="127"/>
      <c r="D13" s="128"/>
      <c r="E13" s="129">
        <f t="shared" si="0"/>
        <v>0</v>
      </c>
      <c r="F13" s="130">
        <f t="shared" si="1"/>
        <v>0</v>
      </c>
    </row>
    <row r="14" spans="1:6" x14ac:dyDescent="0.2">
      <c r="A14" s="125"/>
      <c r="B14" s="126"/>
      <c r="C14" s="127"/>
      <c r="D14" s="128"/>
      <c r="E14" s="129">
        <f t="shared" si="0"/>
        <v>0</v>
      </c>
      <c r="F14" s="130">
        <f t="shared" si="1"/>
        <v>0</v>
      </c>
    </row>
    <row r="15" spans="1:6" x14ac:dyDescent="0.2">
      <c r="A15" s="125"/>
      <c r="B15" s="126"/>
      <c r="C15" s="127"/>
      <c r="D15" s="128"/>
      <c r="E15" s="129">
        <f t="shared" si="0"/>
        <v>0</v>
      </c>
      <c r="F15" s="130">
        <f t="shared" si="1"/>
        <v>0</v>
      </c>
    </row>
    <row r="16" spans="1:6" x14ac:dyDescent="0.2">
      <c r="A16" s="125"/>
      <c r="B16" s="126"/>
      <c r="C16" s="127"/>
      <c r="D16" s="128"/>
      <c r="E16" s="129">
        <f t="shared" si="0"/>
        <v>0</v>
      </c>
      <c r="F16" s="130">
        <f t="shared" si="1"/>
        <v>0</v>
      </c>
    </row>
    <row r="17" spans="1:6" x14ac:dyDescent="0.2">
      <c r="A17" s="125"/>
      <c r="B17" s="126"/>
      <c r="C17" s="127"/>
      <c r="D17" s="128"/>
      <c r="E17" s="129">
        <f t="shared" si="0"/>
        <v>0</v>
      </c>
      <c r="F17" s="130">
        <f t="shared" si="1"/>
        <v>0</v>
      </c>
    </row>
    <row r="18" spans="1:6" x14ac:dyDescent="0.2">
      <c r="A18" s="125"/>
      <c r="B18" s="126"/>
      <c r="C18" s="127"/>
      <c r="D18" s="128"/>
      <c r="E18" s="129">
        <f t="shared" si="0"/>
        <v>0</v>
      </c>
      <c r="F18" s="130">
        <f t="shared" si="1"/>
        <v>0</v>
      </c>
    </row>
    <row r="19" spans="1:6" x14ac:dyDescent="0.2">
      <c r="A19" s="125"/>
      <c r="B19" s="126"/>
      <c r="C19" s="127"/>
      <c r="D19" s="128"/>
      <c r="E19" s="129">
        <f t="shared" si="0"/>
        <v>0</v>
      </c>
      <c r="F19" s="130">
        <f t="shared" si="1"/>
        <v>0</v>
      </c>
    </row>
    <row r="20" spans="1:6" x14ac:dyDescent="0.2">
      <c r="A20" s="125"/>
      <c r="B20" s="126"/>
      <c r="C20" s="127"/>
      <c r="D20" s="128"/>
      <c r="E20" s="129">
        <f t="shared" si="0"/>
        <v>0</v>
      </c>
      <c r="F20" s="130">
        <f t="shared" si="1"/>
        <v>0</v>
      </c>
    </row>
    <row r="21" spans="1:6" x14ac:dyDescent="0.2">
      <c r="A21" s="125"/>
      <c r="B21" s="126"/>
      <c r="C21" s="127"/>
      <c r="D21" s="128"/>
      <c r="E21" s="129">
        <f t="shared" si="0"/>
        <v>0</v>
      </c>
      <c r="F21" s="130">
        <f t="shared" si="1"/>
        <v>0</v>
      </c>
    </row>
    <row r="22" spans="1:6" x14ac:dyDescent="0.2">
      <c r="A22" s="125"/>
      <c r="B22" s="126"/>
      <c r="C22" s="127"/>
      <c r="D22" s="128"/>
      <c r="E22" s="129">
        <f t="shared" si="0"/>
        <v>0</v>
      </c>
      <c r="F22" s="130">
        <f t="shared" si="1"/>
        <v>0</v>
      </c>
    </row>
    <row r="23" spans="1:6" x14ac:dyDescent="0.2">
      <c r="A23" s="125"/>
      <c r="B23" s="126"/>
      <c r="C23" s="127"/>
      <c r="D23" s="128"/>
      <c r="E23" s="129">
        <f t="shared" si="0"/>
        <v>0</v>
      </c>
      <c r="F23" s="130">
        <f t="shared" si="1"/>
        <v>0</v>
      </c>
    </row>
    <row r="24" spans="1:6" x14ac:dyDescent="0.2">
      <c r="A24" s="125"/>
      <c r="B24" s="126"/>
      <c r="C24" s="127"/>
      <c r="D24" s="128"/>
      <c r="E24" s="129">
        <f t="shared" si="0"/>
        <v>0</v>
      </c>
      <c r="F24" s="130">
        <f t="shared" si="1"/>
        <v>0</v>
      </c>
    </row>
    <row r="25" spans="1:6" x14ac:dyDescent="0.2">
      <c r="A25" s="125"/>
      <c r="B25" s="126"/>
      <c r="C25" s="127"/>
      <c r="D25" s="128"/>
      <c r="E25" s="129">
        <f t="shared" si="0"/>
        <v>0</v>
      </c>
      <c r="F25" s="130">
        <f t="shared" si="1"/>
        <v>0</v>
      </c>
    </row>
    <row r="26" spans="1:6" x14ac:dyDescent="0.2">
      <c r="A26" s="125"/>
      <c r="B26" s="126"/>
      <c r="C26" s="127"/>
      <c r="D26" s="128"/>
      <c r="E26" s="129">
        <f t="shared" si="0"/>
        <v>0</v>
      </c>
      <c r="F26" s="130">
        <f t="shared" si="1"/>
        <v>0</v>
      </c>
    </row>
    <row r="27" spans="1:6" x14ac:dyDescent="0.2">
      <c r="A27" s="125"/>
      <c r="B27" s="126"/>
      <c r="C27" s="127"/>
      <c r="D27" s="128"/>
      <c r="E27" s="129">
        <f t="shared" si="0"/>
        <v>0</v>
      </c>
      <c r="F27" s="130">
        <f t="shared" si="1"/>
        <v>0</v>
      </c>
    </row>
    <row r="28" spans="1:6" x14ac:dyDescent="0.2">
      <c r="A28" s="125"/>
      <c r="B28" s="126"/>
      <c r="C28" s="127"/>
      <c r="D28" s="128"/>
      <c r="E28" s="129">
        <f t="shared" si="0"/>
        <v>0</v>
      </c>
      <c r="F28" s="130">
        <f t="shared" si="1"/>
        <v>0</v>
      </c>
    </row>
    <row r="29" spans="1:6" x14ac:dyDescent="0.2">
      <c r="A29" s="131" t="s">
        <v>133</v>
      </c>
      <c r="B29" s="131"/>
      <c r="C29" s="132">
        <f>SUM(C9:C28)</f>
        <v>58</v>
      </c>
      <c r="D29" s="132"/>
      <c r="E29" s="133">
        <f>SUM(E9:E28)</f>
        <v>45</v>
      </c>
      <c r="F29" s="134">
        <f>SUM(F9:F28)</f>
        <v>1999.8</v>
      </c>
    </row>
    <row r="30" spans="1:6" x14ac:dyDescent="0.2">
      <c r="A30" s="135" t="s">
        <v>134</v>
      </c>
      <c r="B30" s="136">
        <f>E29-B6</f>
        <v>-67.511251125112523</v>
      </c>
      <c r="C30" s="119" t="s">
        <v>135</v>
      </c>
      <c r="D30" s="137"/>
      <c r="E30" s="137"/>
      <c r="F30" s="137"/>
    </row>
    <row r="31" spans="1:6" x14ac:dyDescent="0.2">
      <c r="D31" s="115"/>
      <c r="E31" s="115"/>
      <c r="F31" s="115"/>
    </row>
    <row r="32" spans="1:6" x14ac:dyDescent="0.2">
      <c r="A32" s="138" t="s">
        <v>136</v>
      </c>
    </row>
    <row r="33" spans="1:6" s="141" customFormat="1" ht="30" x14ac:dyDescent="0.2">
      <c r="A33" s="139" t="s">
        <v>137</v>
      </c>
      <c r="B33" s="140">
        <f>IF(B30 &gt;0,B5,F29)</f>
        <v>1999.8</v>
      </c>
    </row>
    <row r="34" spans="1:6" ht="40.9" customHeight="1" x14ac:dyDescent="0.2">
      <c r="A34" s="142" t="s">
        <v>138</v>
      </c>
      <c r="B34" s="143">
        <f>B5-B33</f>
        <v>3000.2</v>
      </c>
      <c r="C34" s="195" t="s">
        <v>139</v>
      </c>
      <c r="D34" s="196"/>
      <c r="E34" s="197"/>
      <c r="F34" s="198"/>
    </row>
  </sheetData>
  <mergeCells count="1">
    <mergeCell ref="C34:F34"/>
  </mergeCells>
  <pageMargins left="0.31496062992125984" right="0.31496062992125984" top="0.78740157480314965" bottom="0.78740157480314965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F74A-C290-4C22-93B1-1D453C3045E3}">
  <sheetPr>
    <pageSetUpPr fitToPage="1"/>
  </sheetPr>
  <dimension ref="A1:H34"/>
  <sheetViews>
    <sheetView zoomScaleNormal="100" workbookViewId="0">
      <selection activeCell="B5" sqref="B5"/>
    </sheetView>
  </sheetViews>
  <sheetFormatPr baseColWidth="10" defaultColWidth="11.5703125" defaultRowHeight="14.25" x14ac:dyDescent="0.2"/>
  <cols>
    <col min="1" max="1" width="27.85546875" style="110" customWidth="1"/>
    <col min="2" max="2" width="63.140625" style="110" customWidth="1"/>
    <col min="3" max="3" width="15" style="110" customWidth="1"/>
    <col min="4" max="4" width="18.5703125" style="110" customWidth="1"/>
    <col min="5" max="5" width="16.85546875" style="110" customWidth="1"/>
    <col min="6" max="16384" width="11.5703125" style="110"/>
  </cols>
  <sheetData>
    <row r="1" spans="1:6" ht="15.75" x14ac:dyDescent="0.25">
      <c r="A1" s="109" t="s">
        <v>140</v>
      </c>
    </row>
    <row r="2" spans="1:6" x14ac:dyDescent="0.2">
      <c r="A2" s="111" t="s">
        <v>180</v>
      </c>
      <c r="B2" s="112"/>
    </row>
    <row r="3" spans="1:6" x14ac:dyDescent="0.2">
      <c r="A3" s="113" t="s">
        <v>115</v>
      </c>
      <c r="B3" s="114" t="str">
        <f>Teilnehmendenpauschale!B3</f>
        <v>Projektträger</v>
      </c>
      <c r="C3" s="115"/>
      <c r="D3" s="113" t="s">
        <v>116</v>
      </c>
      <c r="E3" s="116">
        <f>Teilnehmendenpauschale!E3</f>
        <v>45658</v>
      </c>
      <c r="F3" s="115"/>
    </row>
    <row r="4" spans="1:6" x14ac:dyDescent="0.2">
      <c r="A4" s="113" t="s">
        <v>117</v>
      </c>
      <c r="B4" s="114" t="str">
        <f>Teilnehmendenpauschale!B4</f>
        <v>Projekttitel</v>
      </c>
      <c r="C4" s="115"/>
      <c r="D4" s="113" t="s">
        <v>118</v>
      </c>
      <c r="E4" s="116">
        <f>Teilnehmendenpauschale!E4</f>
        <v>46022</v>
      </c>
      <c r="F4" s="115"/>
    </row>
    <row r="5" spans="1:6" x14ac:dyDescent="0.2">
      <c r="A5" s="113" t="s">
        <v>119</v>
      </c>
      <c r="B5" s="117"/>
      <c r="C5" s="115"/>
      <c r="D5" s="115"/>
      <c r="E5" s="115"/>
      <c r="F5" s="115"/>
    </row>
    <row r="6" spans="1:6" ht="25.5" x14ac:dyDescent="0.2">
      <c r="A6" s="113" t="s">
        <v>141</v>
      </c>
      <c r="B6" s="144">
        <f>B5/80</f>
        <v>0</v>
      </c>
      <c r="C6" s="145" t="s">
        <v>121</v>
      </c>
      <c r="D6" s="115"/>
      <c r="E6" s="115"/>
      <c r="F6" s="115"/>
    </row>
    <row r="7" spans="1:6" ht="18.75" x14ac:dyDescent="0.2">
      <c r="A7" s="115"/>
      <c r="B7" s="115"/>
      <c r="C7" s="115"/>
      <c r="D7" s="146" t="s">
        <v>142</v>
      </c>
      <c r="E7" s="121" t="s">
        <v>124</v>
      </c>
    </row>
    <row r="8" spans="1:6" ht="25.5" x14ac:dyDescent="0.2">
      <c r="A8" s="122" t="s">
        <v>143</v>
      </c>
      <c r="B8" s="201" t="s">
        <v>144</v>
      </c>
      <c r="C8" s="202"/>
      <c r="D8" s="123" t="s">
        <v>145</v>
      </c>
      <c r="E8" s="124" t="s">
        <v>129</v>
      </c>
    </row>
    <row r="9" spans="1:6" x14ac:dyDescent="0.2">
      <c r="A9" s="125" t="s">
        <v>146</v>
      </c>
      <c r="B9" s="203" t="s">
        <v>186</v>
      </c>
      <c r="C9" s="204"/>
      <c r="D9" s="128">
        <v>7.5</v>
      </c>
      <c r="E9" s="147">
        <f>D9*80</f>
        <v>600</v>
      </c>
    </row>
    <row r="10" spans="1:6" x14ac:dyDescent="0.2">
      <c r="A10" s="125" t="s">
        <v>147</v>
      </c>
      <c r="B10" s="199" t="s">
        <v>187</v>
      </c>
      <c r="C10" s="200"/>
      <c r="D10" s="128">
        <v>2</v>
      </c>
      <c r="E10" s="147">
        <f t="shared" ref="E10:E28" si="0">D10*80</f>
        <v>160</v>
      </c>
    </row>
    <row r="11" spans="1:6" x14ac:dyDescent="0.2">
      <c r="A11" s="125" t="s">
        <v>148</v>
      </c>
      <c r="B11" s="199" t="s">
        <v>188</v>
      </c>
      <c r="C11" s="200"/>
      <c r="D11" s="128">
        <v>16</v>
      </c>
      <c r="E11" s="147">
        <f t="shared" si="0"/>
        <v>1280</v>
      </c>
    </row>
    <row r="12" spans="1:6" x14ac:dyDescent="0.2">
      <c r="A12" s="125"/>
      <c r="B12" s="199"/>
      <c r="C12" s="200"/>
      <c r="D12" s="128"/>
      <c r="E12" s="147">
        <f t="shared" si="0"/>
        <v>0</v>
      </c>
    </row>
    <row r="13" spans="1:6" x14ac:dyDescent="0.2">
      <c r="A13" s="125"/>
      <c r="B13" s="199"/>
      <c r="C13" s="200"/>
      <c r="D13" s="128"/>
      <c r="E13" s="147">
        <f t="shared" si="0"/>
        <v>0</v>
      </c>
    </row>
    <row r="14" spans="1:6" x14ac:dyDescent="0.2">
      <c r="A14" s="125"/>
      <c r="B14" s="199"/>
      <c r="C14" s="200"/>
      <c r="D14" s="128"/>
      <c r="E14" s="147">
        <f t="shared" si="0"/>
        <v>0</v>
      </c>
    </row>
    <row r="15" spans="1:6" x14ac:dyDescent="0.2">
      <c r="A15" s="125"/>
      <c r="B15" s="199"/>
      <c r="C15" s="200"/>
      <c r="D15" s="128"/>
      <c r="E15" s="147">
        <f t="shared" si="0"/>
        <v>0</v>
      </c>
    </row>
    <row r="16" spans="1:6" x14ac:dyDescent="0.2">
      <c r="A16" s="125"/>
      <c r="B16" s="199"/>
      <c r="C16" s="200"/>
      <c r="D16" s="128"/>
      <c r="E16" s="147">
        <f t="shared" si="0"/>
        <v>0</v>
      </c>
    </row>
    <row r="17" spans="1:8" x14ac:dyDescent="0.2">
      <c r="A17" s="125"/>
      <c r="B17" s="199"/>
      <c r="C17" s="200"/>
      <c r="D17" s="128"/>
      <c r="E17" s="147">
        <f t="shared" si="0"/>
        <v>0</v>
      </c>
    </row>
    <row r="18" spans="1:8" x14ac:dyDescent="0.2">
      <c r="A18" s="125"/>
      <c r="B18" s="199"/>
      <c r="C18" s="200"/>
      <c r="D18" s="128"/>
      <c r="E18" s="147">
        <f t="shared" si="0"/>
        <v>0</v>
      </c>
    </row>
    <row r="19" spans="1:8" x14ac:dyDescent="0.2">
      <c r="A19" s="125"/>
      <c r="B19" s="199"/>
      <c r="C19" s="200"/>
      <c r="D19" s="128"/>
      <c r="E19" s="147">
        <f t="shared" si="0"/>
        <v>0</v>
      </c>
    </row>
    <row r="20" spans="1:8" x14ac:dyDescent="0.2">
      <c r="A20" s="125"/>
      <c r="B20" s="199"/>
      <c r="C20" s="200"/>
      <c r="D20" s="128"/>
      <c r="E20" s="147">
        <f t="shared" si="0"/>
        <v>0</v>
      </c>
    </row>
    <row r="21" spans="1:8" x14ac:dyDescent="0.2">
      <c r="A21" s="125"/>
      <c r="B21" s="199"/>
      <c r="C21" s="200"/>
      <c r="D21" s="128"/>
      <c r="E21" s="147">
        <f t="shared" si="0"/>
        <v>0</v>
      </c>
      <c r="H21"/>
    </row>
    <row r="22" spans="1:8" x14ac:dyDescent="0.2">
      <c r="A22" s="125"/>
      <c r="B22" s="199"/>
      <c r="C22" s="200"/>
      <c r="D22" s="128"/>
      <c r="E22" s="147">
        <f t="shared" si="0"/>
        <v>0</v>
      </c>
    </row>
    <row r="23" spans="1:8" x14ac:dyDescent="0.2">
      <c r="A23" s="125"/>
      <c r="B23" s="199"/>
      <c r="C23" s="200"/>
      <c r="D23" s="128"/>
      <c r="E23" s="147">
        <f t="shared" si="0"/>
        <v>0</v>
      </c>
    </row>
    <row r="24" spans="1:8" x14ac:dyDescent="0.2">
      <c r="A24" s="125"/>
      <c r="B24" s="199"/>
      <c r="C24" s="200"/>
      <c r="D24" s="128"/>
      <c r="E24" s="147">
        <f t="shared" si="0"/>
        <v>0</v>
      </c>
    </row>
    <row r="25" spans="1:8" x14ac:dyDescent="0.2">
      <c r="A25" s="125"/>
      <c r="B25" s="199"/>
      <c r="C25" s="200"/>
      <c r="D25" s="128"/>
      <c r="E25" s="147">
        <f t="shared" si="0"/>
        <v>0</v>
      </c>
    </row>
    <row r="26" spans="1:8" x14ac:dyDescent="0.2">
      <c r="A26" s="125"/>
      <c r="B26" s="199"/>
      <c r="C26" s="200"/>
      <c r="D26" s="128"/>
      <c r="E26" s="147">
        <f t="shared" si="0"/>
        <v>0</v>
      </c>
    </row>
    <row r="27" spans="1:8" x14ac:dyDescent="0.2">
      <c r="A27" s="125"/>
      <c r="B27" s="199"/>
      <c r="C27" s="200"/>
      <c r="D27" s="128"/>
      <c r="E27" s="147">
        <f t="shared" si="0"/>
        <v>0</v>
      </c>
    </row>
    <row r="28" spans="1:8" x14ac:dyDescent="0.2">
      <c r="A28" s="125"/>
      <c r="B28" s="199"/>
      <c r="C28" s="200"/>
      <c r="D28" s="128"/>
      <c r="E28" s="147">
        <f t="shared" si="0"/>
        <v>0</v>
      </c>
    </row>
    <row r="29" spans="1:8" x14ac:dyDescent="0.2">
      <c r="A29" s="131" t="s">
        <v>133</v>
      </c>
      <c r="B29" s="205"/>
      <c r="C29" s="206"/>
      <c r="D29" s="149">
        <f>SUM(D9:D28)</f>
        <v>25.5</v>
      </c>
      <c r="E29" s="149">
        <f>SUM(E9:E28)</f>
        <v>2040</v>
      </c>
    </row>
    <row r="30" spans="1:8" x14ac:dyDescent="0.2">
      <c r="A30" s="135" t="s">
        <v>149</v>
      </c>
      <c r="B30" s="136">
        <f>D29-B6</f>
        <v>25.5</v>
      </c>
      <c r="C30" s="150" t="s">
        <v>135</v>
      </c>
      <c r="D30" s="137"/>
      <c r="E30" s="137"/>
    </row>
    <row r="31" spans="1:8" x14ac:dyDescent="0.2">
      <c r="D31" s="115"/>
      <c r="E31" s="115"/>
      <c r="F31" s="115"/>
    </row>
    <row r="32" spans="1:8" x14ac:dyDescent="0.2">
      <c r="A32" s="138" t="s">
        <v>136</v>
      </c>
    </row>
    <row r="33" spans="1:5" s="141" customFormat="1" ht="15.75" x14ac:dyDescent="0.2">
      <c r="A33" s="151" t="s">
        <v>137</v>
      </c>
      <c r="B33" s="152">
        <f>IF(B30 &gt;0,B5,E29)</f>
        <v>0</v>
      </c>
    </row>
    <row r="34" spans="1:5" ht="42" customHeight="1" x14ac:dyDescent="0.2">
      <c r="A34" s="153" t="s">
        <v>150</v>
      </c>
      <c r="B34" s="154">
        <f>B5-B33</f>
        <v>0</v>
      </c>
      <c r="C34" s="195" t="s">
        <v>139</v>
      </c>
      <c r="D34" s="196"/>
      <c r="E34" s="197"/>
    </row>
  </sheetData>
  <mergeCells count="23">
    <mergeCell ref="B26:C26"/>
    <mergeCell ref="B27:C27"/>
    <mergeCell ref="B28:C28"/>
    <mergeCell ref="B29:C29"/>
    <mergeCell ref="C34:E34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8:C8"/>
    <mergeCell ref="B9:C9"/>
    <mergeCell ref="B10:C10"/>
    <mergeCell ref="B11:C11"/>
    <mergeCell ref="B12:C12"/>
  </mergeCells>
  <pageMargins left="0.31496062992125984" right="0.31496062992125984" top="0.78740157480314965" bottom="0.78740157480314965" header="0.31496062992125984" footer="0.31496062992125984"/>
  <pageSetup paperSize="9" scale="9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4270-D0B5-4E9D-8202-04FD170D8069}">
  <dimension ref="A1:J28"/>
  <sheetViews>
    <sheetView workbookViewId="0">
      <selection activeCell="B5" sqref="B5"/>
    </sheetView>
  </sheetViews>
  <sheetFormatPr baseColWidth="10" defaultColWidth="11.5703125" defaultRowHeight="14.25" x14ac:dyDescent="0.2"/>
  <cols>
    <col min="1" max="1" width="24.85546875" style="110" customWidth="1"/>
    <col min="2" max="2" width="38.85546875" style="110" customWidth="1"/>
    <col min="3" max="3" width="12.28515625" style="110" customWidth="1"/>
    <col min="4" max="4" width="24.85546875" style="110" customWidth="1"/>
    <col min="5" max="5" width="14" style="110" customWidth="1"/>
    <col min="6" max="6" width="15.7109375" style="110" customWidth="1"/>
    <col min="7" max="7" width="12.28515625" style="110" customWidth="1"/>
    <col min="8" max="8" width="3.42578125" style="110" customWidth="1"/>
    <col min="9" max="9" width="21.28515625" style="110" customWidth="1"/>
    <col min="10" max="10" width="19.5703125" style="110" customWidth="1"/>
    <col min="11" max="16384" width="11.5703125" style="110"/>
  </cols>
  <sheetData>
    <row r="1" spans="1:10" ht="15.75" x14ac:dyDescent="0.25">
      <c r="A1" s="109" t="s">
        <v>151</v>
      </c>
    </row>
    <row r="2" spans="1:10" x14ac:dyDescent="0.2">
      <c r="A2" s="155" t="s">
        <v>181</v>
      </c>
      <c r="B2" s="112"/>
    </row>
    <row r="3" spans="1:10" x14ac:dyDescent="0.2">
      <c r="A3" s="113" t="s">
        <v>115</v>
      </c>
      <c r="B3" s="114" t="str">
        <f>Honorarpauschale!B3</f>
        <v>Projektträger</v>
      </c>
      <c r="C3" s="115"/>
      <c r="D3" s="113" t="s">
        <v>116</v>
      </c>
      <c r="E3" s="116">
        <f>Honorarpauschale!E3</f>
        <v>45658</v>
      </c>
      <c r="H3" s="115"/>
    </row>
    <row r="4" spans="1:10" x14ac:dyDescent="0.2">
      <c r="A4" s="113" t="s">
        <v>117</v>
      </c>
      <c r="B4" s="114" t="str">
        <f>Honorarpauschale!B4</f>
        <v>Projekttitel</v>
      </c>
      <c r="C4" s="115"/>
      <c r="D4" s="113" t="s">
        <v>118</v>
      </c>
      <c r="E4" s="116">
        <f>Honorarpauschale!E4</f>
        <v>46022</v>
      </c>
      <c r="H4" s="115"/>
    </row>
    <row r="5" spans="1:10" x14ac:dyDescent="0.2">
      <c r="A5" s="113" t="s">
        <v>119</v>
      </c>
      <c r="B5" s="117"/>
      <c r="C5" s="115"/>
      <c r="D5" s="115"/>
      <c r="E5" s="115"/>
      <c r="F5" s="115"/>
      <c r="G5" s="115"/>
      <c r="H5" s="115"/>
    </row>
    <row r="6" spans="1:10" x14ac:dyDescent="0.2">
      <c r="A6" s="115"/>
      <c r="B6" s="115"/>
      <c r="C6" s="145"/>
      <c r="D6" s="115"/>
      <c r="E6" s="115"/>
      <c r="F6" s="115"/>
      <c r="G6" s="115"/>
      <c r="H6" s="115"/>
    </row>
    <row r="7" spans="1:10" ht="39.75" x14ac:dyDescent="0.2">
      <c r="A7" s="115"/>
      <c r="B7" s="115"/>
      <c r="C7" s="120" t="s">
        <v>152</v>
      </c>
      <c r="D7" s="146" t="s">
        <v>153</v>
      </c>
      <c r="E7" s="156" t="s">
        <v>154</v>
      </c>
      <c r="F7" s="120" t="s">
        <v>155</v>
      </c>
      <c r="G7" s="121" t="s">
        <v>124</v>
      </c>
      <c r="I7" s="194" t="s">
        <v>156</v>
      </c>
      <c r="J7" s="194" t="s">
        <v>157</v>
      </c>
    </row>
    <row r="8" spans="1:10" ht="25.5" x14ac:dyDescent="0.2">
      <c r="A8" s="157" t="s">
        <v>158</v>
      </c>
      <c r="B8" s="158" t="s">
        <v>159</v>
      </c>
      <c r="C8" s="159" t="s">
        <v>160</v>
      </c>
      <c r="D8" s="159" t="s">
        <v>161</v>
      </c>
      <c r="E8" s="159" t="s">
        <v>162</v>
      </c>
      <c r="F8" s="159" t="s">
        <v>163</v>
      </c>
      <c r="G8" s="160" t="s">
        <v>129</v>
      </c>
      <c r="I8" s="124" t="s">
        <v>164</v>
      </c>
      <c r="J8" s="124" t="s">
        <v>165</v>
      </c>
    </row>
    <row r="9" spans="1:10" ht="22.5" x14ac:dyDescent="0.2">
      <c r="A9" s="161" t="s">
        <v>166</v>
      </c>
      <c r="B9" s="162" t="s">
        <v>167</v>
      </c>
      <c r="C9" s="192">
        <v>0.05</v>
      </c>
      <c r="D9" s="163" t="s">
        <v>168</v>
      </c>
      <c r="E9" s="164">
        <v>69127.777777777781</v>
      </c>
      <c r="F9" s="165">
        <v>12</v>
      </c>
      <c r="G9" s="166">
        <f>E9*C9/12*F9</f>
        <v>3456.3888888888896</v>
      </c>
      <c r="I9" s="167" t="s">
        <v>169</v>
      </c>
      <c r="J9" s="168">
        <v>69127.777777777781</v>
      </c>
    </row>
    <row r="10" spans="1:10" ht="22.5" x14ac:dyDescent="0.2">
      <c r="A10" s="161" t="s">
        <v>166</v>
      </c>
      <c r="B10" s="169" t="s">
        <v>170</v>
      </c>
      <c r="C10" s="193">
        <v>0.05</v>
      </c>
      <c r="D10" s="163" t="s">
        <v>168</v>
      </c>
      <c r="E10" s="164">
        <v>18334.444444444445</v>
      </c>
      <c r="F10" s="165">
        <v>12</v>
      </c>
      <c r="G10" s="166">
        <f t="shared" ref="G10:G22" si="0">E10*C10/12*F10</f>
        <v>916.72222222222217</v>
      </c>
      <c r="I10" s="167" t="s">
        <v>171</v>
      </c>
      <c r="J10" s="168">
        <v>96385.555555555562</v>
      </c>
    </row>
    <row r="11" spans="1:10" ht="22.5" x14ac:dyDescent="0.2">
      <c r="A11" s="161" t="s">
        <v>172</v>
      </c>
      <c r="B11" s="169" t="s">
        <v>173</v>
      </c>
      <c r="C11" s="193">
        <v>0.02</v>
      </c>
      <c r="D11" s="163" t="s">
        <v>168</v>
      </c>
      <c r="E11" s="164">
        <v>69127.777777777781</v>
      </c>
      <c r="F11" s="165">
        <v>6</v>
      </c>
      <c r="G11" s="166">
        <f t="shared" si="0"/>
        <v>691.27777777777783</v>
      </c>
      <c r="I11" s="167" t="s">
        <v>174</v>
      </c>
      <c r="J11" s="168">
        <v>111730</v>
      </c>
    </row>
    <row r="12" spans="1:10" ht="33.75" x14ac:dyDescent="0.2">
      <c r="A12" s="161" t="s">
        <v>172</v>
      </c>
      <c r="B12" s="169" t="s">
        <v>170</v>
      </c>
      <c r="C12" s="193">
        <v>0.02</v>
      </c>
      <c r="D12" s="163" t="s">
        <v>168</v>
      </c>
      <c r="E12" s="164">
        <v>18334.444444444445</v>
      </c>
      <c r="F12" s="165">
        <v>6</v>
      </c>
      <c r="G12" s="166">
        <f t="shared" si="0"/>
        <v>183.34444444444446</v>
      </c>
      <c r="I12" s="167" t="s">
        <v>175</v>
      </c>
      <c r="J12" s="168">
        <v>18334.444444444445</v>
      </c>
    </row>
    <row r="13" spans="1:10" x14ac:dyDescent="0.2">
      <c r="A13" s="161"/>
      <c r="B13" s="169"/>
      <c r="C13" s="170"/>
      <c r="D13" s="163"/>
      <c r="E13" s="164"/>
      <c r="F13" s="165"/>
      <c r="G13" s="166">
        <f t="shared" si="0"/>
        <v>0</v>
      </c>
    </row>
    <row r="14" spans="1:10" x14ac:dyDescent="0.2">
      <c r="A14" s="161"/>
      <c r="B14" s="169"/>
      <c r="C14" s="170"/>
      <c r="D14" s="163"/>
      <c r="E14" s="164"/>
      <c r="F14" s="165"/>
      <c r="G14" s="166">
        <f t="shared" si="0"/>
        <v>0</v>
      </c>
    </row>
    <row r="15" spans="1:10" x14ac:dyDescent="0.2">
      <c r="A15" s="161"/>
      <c r="B15" s="169"/>
      <c r="C15" s="170"/>
      <c r="D15" s="163"/>
      <c r="E15" s="164"/>
      <c r="F15" s="165"/>
      <c r="G15" s="166">
        <f t="shared" si="0"/>
        <v>0</v>
      </c>
    </row>
    <row r="16" spans="1:10" x14ac:dyDescent="0.2">
      <c r="A16" s="161"/>
      <c r="B16" s="169"/>
      <c r="C16" s="170"/>
      <c r="D16" s="163"/>
      <c r="E16" s="164"/>
      <c r="F16" s="165"/>
      <c r="G16" s="166">
        <f t="shared" si="0"/>
        <v>0</v>
      </c>
    </row>
    <row r="17" spans="1:10" x14ac:dyDescent="0.2">
      <c r="A17" s="161"/>
      <c r="B17" s="169"/>
      <c r="C17" s="170"/>
      <c r="D17" s="163"/>
      <c r="E17" s="164"/>
      <c r="F17" s="165"/>
      <c r="G17" s="166">
        <f t="shared" si="0"/>
        <v>0</v>
      </c>
    </row>
    <row r="18" spans="1:10" x14ac:dyDescent="0.2">
      <c r="A18" s="161"/>
      <c r="B18" s="169"/>
      <c r="C18" s="170"/>
      <c r="D18" s="163"/>
      <c r="E18" s="164"/>
      <c r="F18" s="165"/>
      <c r="G18" s="166">
        <f t="shared" si="0"/>
        <v>0</v>
      </c>
      <c r="J18"/>
    </row>
    <row r="19" spans="1:10" x14ac:dyDescent="0.2">
      <c r="A19" s="161"/>
      <c r="B19" s="169"/>
      <c r="C19" s="170"/>
      <c r="D19" s="163"/>
      <c r="E19" s="164"/>
      <c r="F19" s="165"/>
      <c r="G19" s="166">
        <f t="shared" si="0"/>
        <v>0</v>
      </c>
    </row>
    <row r="20" spans="1:10" x14ac:dyDescent="0.2">
      <c r="A20" s="161"/>
      <c r="B20" s="169"/>
      <c r="C20" s="170"/>
      <c r="D20" s="163"/>
      <c r="E20" s="164"/>
      <c r="F20" s="165"/>
      <c r="G20" s="166">
        <f t="shared" si="0"/>
        <v>0</v>
      </c>
    </row>
    <row r="21" spans="1:10" x14ac:dyDescent="0.2">
      <c r="A21" s="161"/>
      <c r="B21" s="169"/>
      <c r="C21" s="170"/>
      <c r="D21" s="163"/>
      <c r="E21" s="164"/>
      <c r="F21" s="165"/>
      <c r="G21" s="166">
        <f t="shared" si="0"/>
        <v>0</v>
      </c>
    </row>
    <row r="22" spans="1:10" x14ac:dyDescent="0.2">
      <c r="A22" s="161"/>
      <c r="B22" s="169"/>
      <c r="C22" s="170"/>
      <c r="D22" s="163"/>
      <c r="E22" s="164"/>
      <c r="F22" s="165"/>
      <c r="G22" s="166">
        <f t="shared" si="0"/>
        <v>0</v>
      </c>
    </row>
    <row r="23" spans="1:10" x14ac:dyDescent="0.2">
      <c r="A23" s="131" t="s">
        <v>133</v>
      </c>
      <c r="B23" s="148"/>
      <c r="C23" s="148"/>
      <c r="D23" s="149"/>
      <c r="E23" s="149"/>
      <c r="F23" s="149"/>
      <c r="G23" s="149">
        <f>SUM(G9:G22)</f>
        <v>5247.7333333333336</v>
      </c>
    </row>
    <row r="24" spans="1:10" x14ac:dyDescent="0.2">
      <c r="A24" s="135" t="s">
        <v>176</v>
      </c>
      <c r="B24" s="171">
        <f>G23-B5</f>
        <v>5247.7333333333336</v>
      </c>
      <c r="C24" s="119" t="s">
        <v>177</v>
      </c>
      <c r="D24" s="137"/>
      <c r="E24" s="137"/>
      <c r="F24" s="137"/>
      <c r="G24" s="137"/>
    </row>
    <row r="25" spans="1:10" x14ac:dyDescent="0.2">
      <c r="D25" s="115"/>
      <c r="E25" s="115"/>
      <c r="F25" s="115"/>
      <c r="G25" s="115"/>
      <c r="H25" s="115"/>
    </row>
    <row r="26" spans="1:10" x14ac:dyDescent="0.2">
      <c r="A26" s="138" t="s">
        <v>136</v>
      </c>
    </row>
    <row r="27" spans="1:10" ht="15.75" x14ac:dyDescent="0.2">
      <c r="A27" s="151" t="s">
        <v>137</v>
      </c>
      <c r="B27" s="152">
        <f>IF(B24 &gt;0,B5,G23)</f>
        <v>0</v>
      </c>
    </row>
    <row r="28" spans="1:10" ht="28.15" customHeight="1" x14ac:dyDescent="0.2">
      <c r="A28" s="153" t="s">
        <v>150</v>
      </c>
      <c r="B28" s="154">
        <f>B5-B27</f>
        <v>0</v>
      </c>
      <c r="C28" s="195" t="s">
        <v>139</v>
      </c>
      <c r="D28" s="207"/>
      <c r="E28" s="207"/>
      <c r="F28" s="207"/>
      <c r="G28" s="207"/>
    </row>
  </sheetData>
  <mergeCells count="1">
    <mergeCell ref="C28:G28"/>
  </mergeCells>
  <dataValidations count="2">
    <dataValidation type="list" allowBlank="1" showInputMessage="1" showErrorMessage="1" sqref="E9:E22" xr:uid="{BAA5CA92-C82F-494D-AC08-1D1FB9C3FD62}">
      <formula1>$J$9:$J$12</formula1>
    </dataValidation>
    <dataValidation type="list" allowBlank="1" showInputMessage="1" showErrorMessage="1" sqref="D9:D22" xr:uid="{5FC43FFB-6DCE-4227-B45B-DF9FAEB566DB}">
      <formula1>$I$9:$I$11</formula1>
    </dataValidation>
  </dataValidation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view="pageBreakPreview" zoomScale="72" zoomScaleSheetLayoutView="72" workbookViewId="0">
      <selection activeCell="H36" sqref="H36"/>
    </sheetView>
  </sheetViews>
  <sheetFormatPr baseColWidth="10" defaultColWidth="5.28515625" defaultRowHeight="23.25" x14ac:dyDescent="0.35"/>
  <cols>
    <col min="1" max="1" width="10" style="56" customWidth="1"/>
    <col min="2" max="2" width="10" style="57" customWidth="1"/>
    <col min="3" max="5" width="15.7109375" style="57" customWidth="1"/>
    <col min="6" max="6" width="17.5703125" style="57" customWidth="1"/>
    <col min="7" max="7" width="25.28515625" style="57" customWidth="1"/>
    <col min="8" max="8" width="42.85546875" style="57" customWidth="1"/>
    <col min="9" max="9" width="37.140625" style="57" customWidth="1"/>
    <col min="10" max="10" width="21.7109375" style="57" customWidth="1"/>
    <col min="11" max="11" width="14" style="57" customWidth="1"/>
    <col min="12" max="16384" width="5.28515625" style="57"/>
  </cols>
  <sheetData>
    <row r="1" spans="1:11" x14ac:dyDescent="0.35">
      <c r="B1" s="208" t="s">
        <v>49</v>
      </c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35">
      <c r="B2" s="208" t="s">
        <v>80</v>
      </c>
      <c r="C2" s="208"/>
      <c r="D2" s="208"/>
      <c r="E2" s="208"/>
      <c r="F2" s="208"/>
      <c r="G2" s="208"/>
      <c r="H2" s="208"/>
      <c r="I2" s="208"/>
      <c r="J2" s="208"/>
      <c r="K2" s="208"/>
    </row>
    <row r="3" spans="1:11" x14ac:dyDescent="0.35">
      <c r="B3" s="209" t="str">
        <f>Personalpauschale!B4</f>
        <v>Projekttitel</v>
      </c>
      <c r="C3" s="209"/>
      <c r="D3" s="209"/>
      <c r="E3" s="209"/>
      <c r="F3" s="209"/>
      <c r="G3" s="209"/>
      <c r="H3" s="209"/>
      <c r="I3" s="209"/>
      <c r="J3" s="209"/>
      <c r="K3" s="209"/>
    </row>
    <row r="4" spans="1:11" ht="24" thickBot="1" x14ac:dyDescent="0.4">
      <c r="A4" s="107" t="s">
        <v>82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100" customFormat="1" ht="48" thickBot="1" x14ac:dyDescent="0.3">
      <c r="A5" s="94" t="s">
        <v>17</v>
      </c>
      <c r="B5" s="98" t="s">
        <v>35</v>
      </c>
      <c r="C5" s="95" t="s">
        <v>37</v>
      </c>
      <c r="D5" s="95" t="s">
        <v>36</v>
      </c>
      <c r="E5" s="96" t="s">
        <v>2</v>
      </c>
      <c r="F5" s="101" t="s">
        <v>63</v>
      </c>
      <c r="G5" s="99" t="s">
        <v>64</v>
      </c>
      <c r="H5" s="95" t="s">
        <v>3</v>
      </c>
      <c r="I5" s="95" t="s">
        <v>43</v>
      </c>
      <c r="J5" s="95" t="s">
        <v>79</v>
      </c>
      <c r="K5" s="97" t="s">
        <v>31</v>
      </c>
    </row>
    <row r="6" spans="1:11" s="19" customFormat="1" ht="30" x14ac:dyDescent="0.2">
      <c r="A6" s="172">
        <v>1</v>
      </c>
      <c r="B6" s="264" t="s">
        <v>110</v>
      </c>
      <c r="C6" s="265">
        <v>45965</v>
      </c>
      <c r="D6" s="265">
        <v>45990</v>
      </c>
      <c r="E6" s="266">
        <v>5000</v>
      </c>
      <c r="F6" s="267">
        <v>1</v>
      </c>
      <c r="G6" s="174">
        <f t="shared" ref="G6:G25" si="0">IF(E6&lt;=0,"",IF(F6="","&lt;-Bitte links %-Satz eintragen",IF(B6="","",E6*F6)))</f>
        <v>5000</v>
      </c>
      <c r="H6" s="272" t="s">
        <v>189</v>
      </c>
      <c r="I6" s="272" t="s">
        <v>190</v>
      </c>
      <c r="J6" s="273" t="s">
        <v>46</v>
      </c>
      <c r="K6" s="175" t="str">
        <f>IF(B6="","",IF(J6="","--",IF(J6=" ","--",VLOOKUP(J6,Legende!$B$25:$E$32,4,FALSE))))</f>
        <v>2.8.</v>
      </c>
    </row>
    <row r="7" spans="1:11" s="19" customFormat="1" ht="15.75" x14ac:dyDescent="0.2">
      <c r="A7" s="176">
        <f>A6+1</f>
        <v>2</v>
      </c>
      <c r="B7" s="264"/>
      <c r="C7" s="268"/>
      <c r="D7" s="268"/>
      <c r="E7" s="269"/>
      <c r="F7" s="270"/>
      <c r="G7" s="180" t="str">
        <f t="shared" si="0"/>
        <v/>
      </c>
      <c r="H7" s="274"/>
      <c r="I7" s="274"/>
      <c r="J7" s="274"/>
      <c r="K7" s="181" t="str">
        <f>IF(B7="","",IF(J7="","--",IF(J7=" ","--",VLOOKUP(J7,Legende!$B$25:$E$32,4,FALSE))))</f>
        <v/>
      </c>
    </row>
    <row r="8" spans="1:11" s="19" customFormat="1" ht="15.75" x14ac:dyDescent="0.2">
      <c r="A8" s="176">
        <f t="shared" ref="A8:A25" si="1">A7+1</f>
        <v>3</v>
      </c>
      <c r="B8" s="271"/>
      <c r="C8" s="265"/>
      <c r="D8" s="265"/>
      <c r="E8" s="269"/>
      <c r="F8" s="270"/>
      <c r="G8" s="180" t="str">
        <f t="shared" si="0"/>
        <v/>
      </c>
      <c r="H8" s="274"/>
      <c r="I8" s="274"/>
      <c r="J8" s="274"/>
      <c r="K8" s="181" t="str">
        <f>IF(B8="","",IF(J8="","--",IF(J8=" ","--",VLOOKUP(J8,Legende!$B$25:$E$32,4,FALSE))))</f>
        <v/>
      </c>
    </row>
    <row r="9" spans="1:11" s="19" customFormat="1" ht="15.75" x14ac:dyDescent="0.2">
      <c r="A9" s="176">
        <f t="shared" si="1"/>
        <v>4</v>
      </c>
      <c r="B9" s="264"/>
      <c r="C9" s="268"/>
      <c r="D9" s="268"/>
      <c r="E9" s="269"/>
      <c r="F9" s="270"/>
      <c r="G9" s="180" t="str">
        <f t="shared" si="0"/>
        <v/>
      </c>
      <c r="H9" s="274"/>
      <c r="I9" s="274"/>
      <c r="J9" s="274"/>
      <c r="K9" s="181" t="str">
        <f>IF(B9="","",IF(J9="","--",IF(J9=" ","--",VLOOKUP(J9,Legende!$B$25:$E$32,4,FALSE))))</f>
        <v/>
      </c>
    </row>
    <row r="10" spans="1:11" s="19" customFormat="1" ht="15.75" x14ac:dyDescent="0.2">
      <c r="A10" s="176">
        <f t="shared" si="1"/>
        <v>5</v>
      </c>
      <c r="B10" s="271"/>
      <c r="C10" s="265"/>
      <c r="D10" s="265"/>
      <c r="E10" s="269"/>
      <c r="F10" s="270"/>
      <c r="G10" s="180" t="str">
        <f t="shared" si="0"/>
        <v/>
      </c>
      <c r="H10" s="274"/>
      <c r="I10" s="274"/>
      <c r="J10" s="274"/>
      <c r="K10" s="181" t="str">
        <f>IF(B10="","",IF(J10="","--",IF(J10=" ","--",VLOOKUP(J10,Legende!$B$25:$E$32,4,FALSE))))</f>
        <v/>
      </c>
    </row>
    <row r="11" spans="1:11" s="19" customFormat="1" ht="15.75" x14ac:dyDescent="0.2">
      <c r="A11" s="176">
        <f t="shared" si="1"/>
        <v>6</v>
      </c>
      <c r="B11" s="264"/>
      <c r="C11" s="268"/>
      <c r="D11" s="268"/>
      <c r="E11" s="269"/>
      <c r="F11" s="270"/>
      <c r="G11" s="180" t="str">
        <f t="shared" si="0"/>
        <v/>
      </c>
      <c r="H11" s="274"/>
      <c r="I11" s="274"/>
      <c r="J11" s="274"/>
      <c r="K11" s="181" t="str">
        <f>IF(B11="","",IF(J11="","--",IF(J11=" ","--",VLOOKUP(J11,Legende!$B$25:$E$32,4,FALSE))))</f>
        <v/>
      </c>
    </row>
    <row r="12" spans="1:11" s="19" customFormat="1" ht="15.75" x14ac:dyDescent="0.2">
      <c r="A12" s="176">
        <f t="shared" si="1"/>
        <v>7</v>
      </c>
      <c r="B12" s="271"/>
      <c r="C12" s="265"/>
      <c r="D12" s="265"/>
      <c r="E12" s="269"/>
      <c r="F12" s="270"/>
      <c r="G12" s="180" t="str">
        <f t="shared" si="0"/>
        <v/>
      </c>
      <c r="H12" s="274"/>
      <c r="I12" s="274"/>
      <c r="J12" s="274"/>
      <c r="K12" s="181" t="str">
        <f>IF(B12="","",IF(J12="","--",IF(J12=" ","--",VLOOKUP(J12,Legende!$B$25:$E$32,4,FALSE))))</f>
        <v/>
      </c>
    </row>
    <row r="13" spans="1:11" s="19" customFormat="1" ht="15.75" x14ac:dyDescent="0.2">
      <c r="A13" s="176">
        <f t="shared" si="1"/>
        <v>8</v>
      </c>
      <c r="B13" s="264"/>
      <c r="C13" s="268"/>
      <c r="D13" s="268"/>
      <c r="E13" s="269"/>
      <c r="F13" s="270"/>
      <c r="G13" s="180" t="str">
        <f t="shared" si="0"/>
        <v/>
      </c>
      <c r="H13" s="274"/>
      <c r="I13" s="274"/>
      <c r="J13" s="274"/>
      <c r="K13" s="181" t="str">
        <f>IF(B13="","",IF(J13="","--",IF(J13=" ","--",VLOOKUP(J13,Legende!$B$25:$E$32,4,FALSE))))</f>
        <v/>
      </c>
    </row>
    <row r="14" spans="1:11" s="19" customFormat="1" ht="15.75" x14ac:dyDescent="0.2">
      <c r="A14" s="176">
        <f t="shared" si="1"/>
        <v>9</v>
      </c>
      <c r="B14" s="271"/>
      <c r="C14" s="265"/>
      <c r="D14" s="265"/>
      <c r="E14" s="269"/>
      <c r="F14" s="270"/>
      <c r="G14" s="180" t="str">
        <f t="shared" si="0"/>
        <v/>
      </c>
      <c r="H14" s="274"/>
      <c r="I14" s="274"/>
      <c r="J14" s="274"/>
      <c r="K14" s="181" t="str">
        <f>IF(B14="","",IF(J14="","--",IF(J14=" ","--",VLOOKUP(J14,Legende!$B$25:$E$32,4,FALSE))))</f>
        <v/>
      </c>
    </row>
    <row r="15" spans="1:11" s="19" customFormat="1" ht="15.75" x14ac:dyDescent="0.2">
      <c r="A15" s="176">
        <f t="shared" si="1"/>
        <v>10</v>
      </c>
      <c r="B15" s="264"/>
      <c r="C15" s="268"/>
      <c r="D15" s="268"/>
      <c r="E15" s="269"/>
      <c r="F15" s="270"/>
      <c r="G15" s="180" t="str">
        <f t="shared" si="0"/>
        <v/>
      </c>
      <c r="H15" s="274"/>
      <c r="I15" s="274"/>
      <c r="J15" s="274"/>
      <c r="K15" s="181" t="str">
        <f>IF(B15="","",IF(J15="","--",IF(J15=" ","--",VLOOKUP(J15,Legende!$B$25:$E$32,4,FALSE))))</f>
        <v/>
      </c>
    </row>
    <row r="16" spans="1:11" s="19" customFormat="1" ht="15.75" x14ac:dyDescent="0.2">
      <c r="A16" s="176">
        <f t="shared" si="1"/>
        <v>11</v>
      </c>
      <c r="B16" s="271"/>
      <c r="C16" s="265"/>
      <c r="D16" s="265"/>
      <c r="E16" s="269"/>
      <c r="F16" s="270"/>
      <c r="G16" s="180" t="str">
        <f t="shared" si="0"/>
        <v/>
      </c>
      <c r="H16" s="274"/>
      <c r="I16" s="274"/>
      <c r="J16" s="274"/>
      <c r="K16" s="181" t="str">
        <f>IF(B16="","",IF(J16="","--",IF(J16=" ","--",VLOOKUP(J16,Legende!$B$25:$E$32,4,FALSE))))</f>
        <v/>
      </c>
    </row>
    <row r="17" spans="1:11" s="19" customFormat="1" ht="15.75" x14ac:dyDescent="0.2">
      <c r="A17" s="176">
        <f t="shared" si="1"/>
        <v>12</v>
      </c>
      <c r="B17" s="264"/>
      <c r="C17" s="268"/>
      <c r="D17" s="268"/>
      <c r="E17" s="269"/>
      <c r="F17" s="270"/>
      <c r="G17" s="180" t="str">
        <f t="shared" si="0"/>
        <v/>
      </c>
      <c r="H17" s="274"/>
      <c r="I17" s="274"/>
      <c r="J17" s="274"/>
      <c r="K17" s="181" t="str">
        <f>IF(B17="","",IF(J17="","--",IF(J17=" ","--",VLOOKUP(J17,Legende!$B$25:$E$32,4,FALSE))))</f>
        <v/>
      </c>
    </row>
    <row r="18" spans="1:11" s="19" customFormat="1" ht="15.75" x14ac:dyDescent="0.2">
      <c r="A18" s="176">
        <f t="shared" si="1"/>
        <v>13</v>
      </c>
      <c r="B18" s="271"/>
      <c r="C18" s="265"/>
      <c r="D18" s="265"/>
      <c r="E18" s="269"/>
      <c r="F18" s="270"/>
      <c r="G18" s="180" t="str">
        <f t="shared" si="0"/>
        <v/>
      </c>
      <c r="H18" s="274"/>
      <c r="I18" s="274"/>
      <c r="J18" s="274"/>
      <c r="K18" s="181" t="str">
        <f>IF(B18="","",IF(J18="","--",IF(J18=" ","--",VLOOKUP(J18,Legende!$B$25:$E$32,4,FALSE))))</f>
        <v/>
      </c>
    </row>
    <row r="19" spans="1:11" s="19" customFormat="1" ht="15.75" x14ac:dyDescent="0.2">
      <c r="A19" s="176">
        <f t="shared" si="1"/>
        <v>14</v>
      </c>
      <c r="B19" s="264"/>
      <c r="C19" s="268"/>
      <c r="D19" s="268"/>
      <c r="E19" s="269"/>
      <c r="F19" s="270"/>
      <c r="G19" s="180" t="str">
        <f t="shared" si="0"/>
        <v/>
      </c>
      <c r="H19" s="274"/>
      <c r="I19" s="274"/>
      <c r="J19" s="274"/>
      <c r="K19" s="181" t="str">
        <f>IF(B19="","",IF(J19="","--",IF(J19=" ","--",VLOOKUP(J19,Legende!$B$25:$E$32,4,FALSE))))</f>
        <v/>
      </c>
    </row>
    <row r="20" spans="1:11" s="19" customFormat="1" ht="15.75" x14ac:dyDescent="0.2">
      <c r="A20" s="176">
        <f t="shared" si="1"/>
        <v>15</v>
      </c>
      <c r="B20" s="271"/>
      <c r="C20" s="265"/>
      <c r="D20" s="265"/>
      <c r="E20" s="269"/>
      <c r="F20" s="270"/>
      <c r="G20" s="180" t="str">
        <f t="shared" si="0"/>
        <v/>
      </c>
      <c r="H20" s="274"/>
      <c r="I20" s="274"/>
      <c r="J20" s="274"/>
      <c r="K20" s="181" t="str">
        <f>IF(B20="","",IF(J20="","--",IF(J20=" ","--",VLOOKUP(J20,Legende!$B$25:$E$32,4,FALSE))))</f>
        <v/>
      </c>
    </row>
    <row r="21" spans="1:11" s="19" customFormat="1" ht="15.75" x14ac:dyDescent="0.2">
      <c r="A21" s="176">
        <f t="shared" si="1"/>
        <v>16</v>
      </c>
      <c r="B21" s="264"/>
      <c r="C21" s="268"/>
      <c r="D21" s="268"/>
      <c r="E21" s="269"/>
      <c r="F21" s="270"/>
      <c r="G21" s="180" t="str">
        <f t="shared" si="0"/>
        <v/>
      </c>
      <c r="H21" s="274"/>
      <c r="I21" s="274"/>
      <c r="J21" s="274"/>
      <c r="K21" s="181" t="str">
        <f>IF(B21="","",IF(J21="","--",IF(J21=" ","--",VLOOKUP(J21,Legende!$B$25:$E$32,4,FALSE))))</f>
        <v/>
      </c>
    </row>
    <row r="22" spans="1:11" s="19" customFormat="1" ht="15.75" x14ac:dyDescent="0.2">
      <c r="A22" s="176">
        <f t="shared" si="1"/>
        <v>17</v>
      </c>
      <c r="B22" s="271"/>
      <c r="C22" s="265"/>
      <c r="D22" s="265"/>
      <c r="E22" s="269"/>
      <c r="F22" s="270"/>
      <c r="G22" s="180" t="str">
        <f t="shared" si="0"/>
        <v/>
      </c>
      <c r="H22" s="274"/>
      <c r="I22" s="274"/>
      <c r="J22" s="274"/>
      <c r="K22" s="181" t="str">
        <f>IF(B22="","",IF(J22="","--",IF(J22=" ","--",VLOOKUP(J22,Legende!$B$25:$E$32,4,FALSE))))</f>
        <v/>
      </c>
    </row>
    <row r="23" spans="1:11" s="19" customFormat="1" ht="15.75" x14ac:dyDescent="0.2">
      <c r="A23" s="176">
        <f t="shared" si="1"/>
        <v>18</v>
      </c>
      <c r="B23" s="264"/>
      <c r="C23" s="268"/>
      <c r="D23" s="268"/>
      <c r="E23" s="269"/>
      <c r="F23" s="270"/>
      <c r="G23" s="180" t="str">
        <f t="shared" si="0"/>
        <v/>
      </c>
      <c r="H23" s="274"/>
      <c r="I23" s="274"/>
      <c r="J23" s="274"/>
      <c r="K23" s="181" t="str">
        <f>IF(B23="","",IF(J23="","--",IF(J23=" ","--",VLOOKUP(J23,Legende!$B$25:$E$32,4,FALSE))))</f>
        <v/>
      </c>
    </row>
    <row r="24" spans="1:11" s="19" customFormat="1" ht="15.75" x14ac:dyDescent="0.2">
      <c r="A24" s="176">
        <f t="shared" si="1"/>
        <v>19</v>
      </c>
      <c r="B24" s="271"/>
      <c r="C24" s="265"/>
      <c r="D24" s="265"/>
      <c r="E24" s="269"/>
      <c r="F24" s="270"/>
      <c r="G24" s="180" t="str">
        <f t="shared" si="0"/>
        <v/>
      </c>
      <c r="H24" s="274"/>
      <c r="I24" s="274"/>
      <c r="J24" s="274"/>
      <c r="K24" s="181" t="str">
        <f>IF(B24="","",IF(J24="","--",IF(J24=" ","--",VLOOKUP(J24,Legende!$B$25:$E$32,4,FALSE))))</f>
        <v/>
      </c>
    </row>
    <row r="25" spans="1:11" s="19" customFormat="1" ht="15.75" x14ac:dyDescent="0.2">
      <c r="A25" s="176">
        <f t="shared" si="1"/>
        <v>20</v>
      </c>
      <c r="B25" s="264"/>
      <c r="C25" s="268"/>
      <c r="D25" s="268"/>
      <c r="E25" s="269"/>
      <c r="F25" s="270"/>
      <c r="G25" s="180" t="str">
        <f t="shared" si="0"/>
        <v/>
      </c>
      <c r="H25" s="274"/>
      <c r="I25" s="274"/>
      <c r="J25" s="274"/>
      <c r="K25" s="181" t="str">
        <f>IF(B25="","",IF(J25="","--",IF(J25=" ","--",VLOOKUP(J25,Legende!$B$25:$E$32,4,FALSE))))</f>
        <v/>
      </c>
    </row>
    <row r="26" spans="1:11" s="66" customFormat="1" ht="20.25" x14ac:dyDescent="0.3">
      <c r="A26" s="85" t="s">
        <v>1</v>
      </c>
      <c r="B26" s="86"/>
      <c r="C26" s="87"/>
      <c r="D26" s="87"/>
      <c r="E26" s="88">
        <f>SUM(E6:E25)</f>
        <v>5000</v>
      </c>
      <c r="F26" s="88"/>
      <c r="G26" s="88">
        <f>SUM(G6:G25)</f>
        <v>5000</v>
      </c>
      <c r="I26" s="89"/>
      <c r="J26" s="67"/>
    </row>
    <row r="28" spans="1:11" x14ac:dyDescent="0.35">
      <c r="D28" s="57" t="s">
        <v>5</v>
      </c>
      <c r="I28" s="58"/>
    </row>
    <row r="29" spans="1:11" x14ac:dyDescent="0.35">
      <c r="H29" s="59" t="s">
        <v>14</v>
      </c>
      <c r="I29" s="57" t="s">
        <v>6</v>
      </c>
    </row>
  </sheetData>
  <sheetProtection selectLockedCells="1"/>
  <protectedRanges>
    <protectedRange sqref="A27:J32" name="Bereich2"/>
    <protectedRange sqref="A1:J3 B4:J4" name="Bereich1"/>
    <protectedRange sqref="A4" name="Bereich1_1"/>
  </protectedRanges>
  <sortState ref="B6:K25">
    <sortCondition ref="B6:B25"/>
  </sortState>
  <mergeCells count="3">
    <mergeCell ref="B1:K1"/>
    <mergeCell ref="B2:K2"/>
    <mergeCell ref="B3:K3"/>
  </mergeCells>
  <phoneticPr fontId="0" type="noConversion"/>
  <conditionalFormatting sqref="F6:F25">
    <cfRule type="cellIs" dxfId="5" priority="1" stopIfTrue="1" operator="lessThan">
      <formula>0</formula>
    </cfRule>
    <cfRule type="cellIs" dxfId="4" priority="2" stopIfTrue="1" operator="greaterThan">
      <formula>1</formula>
    </cfRule>
  </conditionalFormatting>
  <conditionalFormatting sqref="K6:K25">
    <cfRule type="containsText" dxfId="3" priority="3" stopIfTrue="1" operator="containsText" text="*-">
      <formula>NOT(ISERROR(SEARCH("*-",K6)))</formula>
    </cfRule>
  </conditionalFormatting>
  <dataValidations count="1">
    <dataValidation type="list" showInputMessage="1" showErrorMessage="1" promptTitle="Bitte wählen..." sqref="J6:J25" xr:uid="{00000000-0002-0000-0000-000000000000}">
      <formula1>LegendeEinnahmen</formula1>
    </dataValidation>
  </dataValidations>
  <pageMargins left="0.31496062992125984" right="0.31496062992125984" top="0.78740157480314965" bottom="0.78740157480314965" header="0.31496062992125984" footer="0.31496062992125984"/>
  <pageSetup paperSize="9" scale="6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showGridLines="0" view="pageBreakPreview" zoomScale="80" zoomScaleNormal="80" zoomScaleSheetLayoutView="80" zoomScalePageLayoutView="60" workbookViewId="0">
      <selection activeCell="J6" sqref="J6:J8"/>
    </sheetView>
  </sheetViews>
  <sheetFormatPr baseColWidth="10" defaultColWidth="11.42578125" defaultRowHeight="23.25" x14ac:dyDescent="0.35"/>
  <cols>
    <col min="1" max="1" width="10" style="56" customWidth="1"/>
    <col min="2" max="2" width="10" style="57" customWidth="1"/>
    <col min="3" max="3" width="12.28515625" style="57" customWidth="1"/>
    <col min="4" max="6" width="15.7109375" style="57" customWidth="1"/>
    <col min="7" max="7" width="25.28515625" style="57" customWidth="1"/>
    <col min="8" max="8" width="42.85546875" style="57" customWidth="1"/>
    <col min="9" max="9" width="37.140625" style="57" customWidth="1"/>
    <col min="10" max="10" width="40" style="57" customWidth="1"/>
    <col min="11" max="11" width="14.140625" style="57" customWidth="1"/>
    <col min="12" max="16384" width="11.42578125" style="57"/>
  </cols>
  <sheetData>
    <row r="1" spans="1:11" x14ac:dyDescent="0.35">
      <c r="B1" s="208" t="s">
        <v>49</v>
      </c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35">
      <c r="B2" s="208" t="s">
        <v>81</v>
      </c>
      <c r="C2" s="208"/>
      <c r="D2" s="208"/>
      <c r="E2" s="208"/>
      <c r="F2" s="208"/>
      <c r="G2" s="208"/>
      <c r="H2" s="208"/>
      <c r="I2" s="208"/>
      <c r="J2" s="208"/>
      <c r="K2" s="208"/>
    </row>
    <row r="3" spans="1:11" ht="23.25" customHeight="1" x14ac:dyDescent="0.35">
      <c r="B3" s="209" t="str">
        <f>Personalpauschale!B4</f>
        <v>Projekttitel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1:11" ht="24" customHeight="1" thickBot="1" x14ac:dyDescent="0.4">
      <c r="A4" s="107" t="s">
        <v>82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93" customFormat="1" ht="48" thickBot="1" x14ac:dyDescent="0.25">
      <c r="A5" s="94" t="s">
        <v>17</v>
      </c>
      <c r="B5" s="95" t="s">
        <v>18</v>
      </c>
      <c r="C5" s="95" t="s">
        <v>19</v>
      </c>
      <c r="D5" s="95" t="s">
        <v>38</v>
      </c>
      <c r="E5" s="96" t="s">
        <v>2</v>
      </c>
      <c r="F5" s="101" t="s">
        <v>63</v>
      </c>
      <c r="G5" s="99" t="s">
        <v>64</v>
      </c>
      <c r="H5" s="96" t="s">
        <v>3</v>
      </c>
      <c r="I5" s="96" t="s">
        <v>13</v>
      </c>
      <c r="J5" s="95" t="s">
        <v>79</v>
      </c>
      <c r="K5" s="97" t="s">
        <v>31</v>
      </c>
    </row>
    <row r="6" spans="1:11" s="190" customFormat="1" ht="30" x14ac:dyDescent="0.2">
      <c r="A6" s="182">
        <v>1</v>
      </c>
      <c r="B6" s="275" t="s">
        <v>110</v>
      </c>
      <c r="C6" s="183">
        <f>ERGEBNIS!G7</f>
        <v>46022</v>
      </c>
      <c r="D6" s="183">
        <f>ERGEBNIS!G7</f>
        <v>46022</v>
      </c>
      <c r="E6" s="184">
        <f>Teilnehmendenpauschale!B33</f>
        <v>1999.8</v>
      </c>
      <c r="F6" s="185">
        <v>1</v>
      </c>
      <c r="G6" s="180">
        <f t="shared" ref="G6:G26" si="0">IF(E6&lt;=0,"",IF(F6="","&lt;-Bitte links %-Satz eintragen",IF(B6="","",E6*F6)))</f>
        <v>1999.8</v>
      </c>
      <c r="H6" s="186" t="s">
        <v>182</v>
      </c>
      <c r="I6" s="187" t="str">
        <f>ERGEBNIS!E5</f>
        <v>Projektträger</v>
      </c>
      <c r="J6" s="276" t="s">
        <v>112</v>
      </c>
      <c r="K6" s="189" t="str">
        <f>IF(B6="","",IF(J6="","--",IF(J6=" ","--",VLOOKUP(J6,Legende!$B$8:$E$23,4,FALSE))))</f>
        <v>1.13.1</v>
      </c>
    </row>
    <row r="7" spans="1:11" s="190" customFormat="1" ht="30" x14ac:dyDescent="0.2">
      <c r="A7" s="191">
        <v>2</v>
      </c>
      <c r="B7" s="264" t="s">
        <v>111</v>
      </c>
      <c r="C7" s="177">
        <f>ERGEBNIS!G7</f>
        <v>46022</v>
      </c>
      <c r="D7" s="177">
        <f>ERGEBNIS!G7</f>
        <v>46022</v>
      </c>
      <c r="E7" s="178">
        <f>Honorarpauschale!B33</f>
        <v>0</v>
      </c>
      <c r="F7" s="179">
        <v>1</v>
      </c>
      <c r="G7" s="180" t="str">
        <f t="shared" si="0"/>
        <v/>
      </c>
      <c r="H7" s="186" t="s">
        <v>183</v>
      </c>
      <c r="I7" s="187" t="str">
        <f>ERGEBNIS!E5</f>
        <v>Projektträger</v>
      </c>
      <c r="J7" s="276" t="s">
        <v>84</v>
      </c>
      <c r="K7" s="181" t="str">
        <f>IF(B7="","",IF(J7="","--",IF(J7=" ","--",VLOOKUP(J7,Legende!$B$8:$E$23,4,FALSE))))</f>
        <v>1.2.</v>
      </c>
    </row>
    <row r="8" spans="1:11" s="190" customFormat="1" ht="30" x14ac:dyDescent="0.2">
      <c r="A8" s="191">
        <v>3</v>
      </c>
      <c r="B8" s="264" t="s">
        <v>185</v>
      </c>
      <c r="C8" s="177">
        <f>ERGEBNIS!G7</f>
        <v>46022</v>
      </c>
      <c r="D8" s="177">
        <f>ERGEBNIS!G7</f>
        <v>46022</v>
      </c>
      <c r="E8" s="178">
        <f>Personalpauschale!B27</f>
        <v>0</v>
      </c>
      <c r="F8" s="179">
        <v>1</v>
      </c>
      <c r="G8" s="180" t="str">
        <f t="shared" si="0"/>
        <v/>
      </c>
      <c r="H8" s="186" t="s">
        <v>184</v>
      </c>
      <c r="I8" s="187" t="str">
        <f>ERGEBNIS!E5</f>
        <v>Projektträger</v>
      </c>
      <c r="J8" s="276" t="s">
        <v>113</v>
      </c>
      <c r="K8" s="181" t="str">
        <f>IF(B8="","",IF(J8="","--",IF(J8=" ","--",VLOOKUP(J8,Legende!$B$8:$E$23,4,FALSE))))</f>
        <v>1.13.2</v>
      </c>
    </row>
    <row r="9" spans="1:11" s="190" customFormat="1" ht="15.75" x14ac:dyDescent="0.2">
      <c r="A9" s="191">
        <f t="shared" ref="A9:A17" si="1">A8+1</f>
        <v>4</v>
      </c>
      <c r="B9" s="173"/>
      <c r="C9" s="177"/>
      <c r="D9" s="177"/>
      <c r="E9" s="178"/>
      <c r="F9" s="179"/>
      <c r="G9" s="180" t="str">
        <f t="shared" si="0"/>
        <v/>
      </c>
      <c r="H9" s="188"/>
      <c r="I9" s="188"/>
      <c r="J9" s="188"/>
      <c r="K9" s="181" t="str">
        <f>IF(B9="","",IF(J9="","--",IF(J9=" ","--",VLOOKUP(J9,Legende!$B$8:$E$23,4,FALSE))))</f>
        <v/>
      </c>
    </row>
    <row r="10" spans="1:11" s="190" customFormat="1" ht="15.75" x14ac:dyDescent="0.2">
      <c r="A10" s="191">
        <f t="shared" si="1"/>
        <v>5</v>
      </c>
      <c r="B10" s="173"/>
      <c r="C10" s="177"/>
      <c r="D10" s="177"/>
      <c r="E10" s="178"/>
      <c r="F10" s="179"/>
      <c r="G10" s="180" t="str">
        <f t="shared" si="0"/>
        <v/>
      </c>
      <c r="H10" s="188"/>
      <c r="I10" s="188"/>
      <c r="J10" s="188"/>
      <c r="K10" s="181" t="str">
        <f>IF(B10="","",IF(J10="","--",IF(J10=" ","--",VLOOKUP(J10,Legende!$B$8:$E$23,4,FALSE))))</f>
        <v/>
      </c>
    </row>
    <row r="11" spans="1:11" s="190" customFormat="1" ht="15.75" x14ac:dyDescent="0.2">
      <c r="A11" s="191">
        <f t="shared" si="1"/>
        <v>6</v>
      </c>
      <c r="B11" s="173"/>
      <c r="C11" s="177"/>
      <c r="D11" s="177"/>
      <c r="E11" s="178"/>
      <c r="F11" s="179"/>
      <c r="G11" s="180" t="str">
        <f t="shared" si="0"/>
        <v/>
      </c>
      <c r="H11" s="188"/>
      <c r="I11" s="188"/>
      <c r="J11" s="188"/>
      <c r="K11" s="181" t="str">
        <f>IF(B11="","",IF(J11="","--",IF(J11=" ","--",VLOOKUP(J11,Legende!$B$8:$E$23,4,FALSE))))</f>
        <v/>
      </c>
    </row>
    <row r="12" spans="1:11" s="190" customFormat="1" ht="15.75" x14ac:dyDescent="0.2">
      <c r="A12" s="191">
        <f t="shared" si="1"/>
        <v>7</v>
      </c>
      <c r="B12" s="173"/>
      <c r="C12" s="177"/>
      <c r="D12" s="177"/>
      <c r="E12" s="178"/>
      <c r="F12" s="179"/>
      <c r="G12" s="180" t="str">
        <f t="shared" si="0"/>
        <v/>
      </c>
      <c r="H12" s="188"/>
      <c r="I12" s="188"/>
      <c r="J12" s="188"/>
      <c r="K12" s="181" t="str">
        <f>IF(B12="","",IF(J12="","--",IF(J12=" ","--",VLOOKUP(J12,Legende!$B$8:$E$23,4,FALSE))))</f>
        <v/>
      </c>
    </row>
    <row r="13" spans="1:11" s="190" customFormat="1" ht="15.75" x14ac:dyDescent="0.2">
      <c r="A13" s="191">
        <f t="shared" si="1"/>
        <v>8</v>
      </c>
      <c r="B13" s="173"/>
      <c r="C13" s="177"/>
      <c r="D13" s="177"/>
      <c r="E13" s="178"/>
      <c r="F13" s="179"/>
      <c r="G13" s="180" t="str">
        <f t="shared" si="0"/>
        <v/>
      </c>
      <c r="H13" s="188"/>
      <c r="I13" s="188"/>
      <c r="J13" s="188"/>
      <c r="K13" s="181" t="str">
        <f>IF(B13="","",IF(J13="","--",IF(J13=" ","--",VLOOKUP(J13,Legende!$B$8:$E$23,4,FALSE))))</f>
        <v/>
      </c>
    </row>
    <row r="14" spans="1:11" s="190" customFormat="1" ht="15.75" x14ac:dyDescent="0.2">
      <c r="A14" s="191">
        <f t="shared" si="1"/>
        <v>9</v>
      </c>
      <c r="B14" s="173"/>
      <c r="C14" s="177"/>
      <c r="D14" s="177"/>
      <c r="E14" s="178"/>
      <c r="F14" s="179"/>
      <c r="G14" s="180" t="str">
        <f t="shared" si="0"/>
        <v/>
      </c>
      <c r="H14" s="188"/>
      <c r="I14" s="188"/>
      <c r="J14" s="188"/>
      <c r="K14" s="181" t="str">
        <f>IF(B14="","",IF(J14="","--",IF(J14=" ","--",VLOOKUP(J14,Legende!$B$8:$E$23,4,FALSE))))</f>
        <v/>
      </c>
    </row>
    <row r="15" spans="1:11" s="190" customFormat="1" ht="15.75" x14ac:dyDescent="0.2">
      <c r="A15" s="191">
        <f t="shared" si="1"/>
        <v>10</v>
      </c>
      <c r="B15" s="173"/>
      <c r="C15" s="177"/>
      <c r="D15" s="177"/>
      <c r="E15" s="178"/>
      <c r="F15" s="179"/>
      <c r="G15" s="180" t="str">
        <f t="shared" si="0"/>
        <v/>
      </c>
      <c r="H15" s="188"/>
      <c r="I15" s="188"/>
      <c r="J15" s="188"/>
      <c r="K15" s="181" t="str">
        <f>IF(B15="","",IF(J15="","--",IF(J15=" ","--",VLOOKUP(J15,Legende!$B$8:$E$23,4,FALSE))))</f>
        <v/>
      </c>
    </row>
    <row r="16" spans="1:11" s="190" customFormat="1" ht="15.75" x14ac:dyDescent="0.2">
      <c r="A16" s="191">
        <f t="shared" si="1"/>
        <v>11</v>
      </c>
      <c r="B16" s="173"/>
      <c r="C16" s="177"/>
      <c r="D16" s="177"/>
      <c r="E16" s="178"/>
      <c r="F16" s="179"/>
      <c r="G16" s="180" t="str">
        <f t="shared" si="0"/>
        <v/>
      </c>
      <c r="H16" s="188"/>
      <c r="I16" s="188"/>
      <c r="J16" s="188"/>
      <c r="K16" s="181" t="str">
        <f>IF(B16="","",IF(J16="","--",IF(J16=" ","--",VLOOKUP(J16,Legende!$B$8:$E$23,4,FALSE))))</f>
        <v/>
      </c>
    </row>
    <row r="17" spans="1:11" s="190" customFormat="1" ht="15.75" x14ac:dyDescent="0.2">
      <c r="A17" s="191">
        <f t="shared" si="1"/>
        <v>12</v>
      </c>
      <c r="B17" s="173"/>
      <c r="C17" s="177"/>
      <c r="D17" s="177"/>
      <c r="E17" s="178"/>
      <c r="F17" s="179"/>
      <c r="G17" s="180" t="str">
        <f t="shared" si="0"/>
        <v/>
      </c>
      <c r="H17" s="188"/>
      <c r="I17" s="188"/>
      <c r="J17" s="188"/>
      <c r="K17" s="181" t="str">
        <f>IF(B17="","",IF(J17="","--",IF(J17=" ","--",VLOOKUP(J17,Legende!$B$8:$E$23,4,FALSE))))</f>
        <v/>
      </c>
    </row>
    <row r="18" spans="1:11" s="190" customFormat="1" ht="15.75" x14ac:dyDescent="0.2">
      <c r="A18" s="191">
        <v>13</v>
      </c>
      <c r="B18" s="173"/>
      <c r="C18" s="177"/>
      <c r="D18" s="177"/>
      <c r="E18" s="178"/>
      <c r="F18" s="179"/>
      <c r="G18" s="180" t="str">
        <f t="shared" si="0"/>
        <v/>
      </c>
      <c r="H18" s="188"/>
      <c r="I18" s="188"/>
      <c r="J18" s="188"/>
      <c r="K18" s="181" t="str">
        <f>IF(B18="","",IF(J18="","--",IF(J18=" ","--",VLOOKUP(J18,Legende!$B$8:$E$23,4,FALSE))))</f>
        <v/>
      </c>
    </row>
    <row r="19" spans="1:11" s="190" customFormat="1" ht="15.75" x14ac:dyDescent="0.2">
      <c r="A19" s="191">
        <v>14</v>
      </c>
      <c r="B19" s="173"/>
      <c r="C19" s="177"/>
      <c r="D19" s="177"/>
      <c r="E19" s="178"/>
      <c r="F19" s="179"/>
      <c r="G19" s="180" t="str">
        <f t="shared" si="0"/>
        <v/>
      </c>
      <c r="H19" s="188"/>
      <c r="I19" s="188"/>
      <c r="J19" s="188"/>
      <c r="K19" s="181" t="str">
        <f>IF(B19="","",IF(J19="","--",IF(J19=" ","--",VLOOKUP(J19,Legende!$B$8:$E$23,4,FALSE))))</f>
        <v/>
      </c>
    </row>
    <row r="20" spans="1:11" s="190" customFormat="1" ht="15.75" x14ac:dyDescent="0.2">
      <c r="A20" s="191">
        <f t="shared" ref="A20:A26" si="2">A19+1</f>
        <v>15</v>
      </c>
      <c r="B20" s="173"/>
      <c r="C20" s="177"/>
      <c r="D20" s="177"/>
      <c r="E20" s="178"/>
      <c r="F20" s="179"/>
      <c r="G20" s="180" t="str">
        <f t="shared" si="0"/>
        <v/>
      </c>
      <c r="H20" s="188"/>
      <c r="I20" s="188"/>
      <c r="J20" s="188"/>
      <c r="K20" s="181" t="str">
        <f>IF(B20="","",IF(J20="","--",IF(J20=" ","--",VLOOKUP(J20,Legende!$B$8:$E$23,4,FALSE))))</f>
        <v/>
      </c>
    </row>
    <row r="21" spans="1:11" s="190" customFormat="1" ht="15.75" x14ac:dyDescent="0.2">
      <c r="A21" s="191">
        <f t="shared" si="2"/>
        <v>16</v>
      </c>
      <c r="B21" s="173"/>
      <c r="C21" s="177"/>
      <c r="D21" s="177"/>
      <c r="E21" s="178"/>
      <c r="F21" s="179"/>
      <c r="G21" s="180" t="str">
        <f t="shared" si="0"/>
        <v/>
      </c>
      <c r="H21" s="188"/>
      <c r="I21" s="188"/>
      <c r="J21" s="188"/>
      <c r="K21" s="181" t="str">
        <f>IF(B21="","",IF(J21="","--",IF(J21=" ","--",VLOOKUP(J21,Legende!$B$8:$E$23,4,FALSE))))</f>
        <v/>
      </c>
    </row>
    <row r="22" spans="1:11" s="190" customFormat="1" ht="15.75" x14ac:dyDescent="0.2">
      <c r="A22" s="191">
        <f t="shared" si="2"/>
        <v>17</v>
      </c>
      <c r="B22" s="173"/>
      <c r="C22" s="177"/>
      <c r="D22" s="177"/>
      <c r="E22" s="178"/>
      <c r="F22" s="179"/>
      <c r="G22" s="180" t="str">
        <f t="shared" si="0"/>
        <v/>
      </c>
      <c r="H22" s="188"/>
      <c r="I22" s="188"/>
      <c r="J22" s="188"/>
      <c r="K22" s="181" t="str">
        <f>IF(B22="","",IF(J22="","--",IF(J22=" ","--",VLOOKUP(J22,Legende!$B$8:$E$23,4,FALSE))))</f>
        <v/>
      </c>
    </row>
    <row r="23" spans="1:11" s="190" customFormat="1" ht="15.75" x14ac:dyDescent="0.2">
      <c r="A23" s="191">
        <f t="shared" si="2"/>
        <v>18</v>
      </c>
      <c r="B23" s="173"/>
      <c r="C23" s="177"/>
      <c r="D23" s="177"/>
      <c r="E23" s="178"/>
      <c r="F23" s="179"/>
      <c r="G23" s="180" t="str">
        <f t="shared" si="0"/>
        <v/>
      </c>
      <c r="H23" s="188"/>
      <c r="I23" s="188"/>
      <c r="J23" s="188"/>
      <c r="K23" s="181" t="str">
        <f>IF(B23="","",IF(J23="","--",IF(J23=" ","--",VLOOKUP(J23,Legende!$B$8:$E$23,4,FALSE))))</f>
        <v/>
      </c>
    </row>
    <row r="24" spans="1:11" s="190" customFormat="1" ht="15.75" x14ac:dyDescent="0.2">
      <c r="A24" s="191">
        <f t="shared" si="2"/>
        <v>19</v>
      </c>
      <c r="B24" s="173"/>
      <c r="C24" s="177"/>
      <c r="D24" s="177"/>
      <c r="E24" s="178"/>
      <c r="F24" s="179"/>
      <c r="G24" s="180" t="str">
        <f t="shared" si="0"/>
        <v/>
      </c>
      <c r="H24" s="188"/>
      <c r="I24" s="188"/>
      <c r="J24" s="188"/>
      <c r="K24" s="181" t="str">
        <f>IF(B24="","",IF(J24="","--",IF(J24=" ","--",VLOOKUP(J24,Legende!$B$8:$E$23,4,FALSE))))</f>
        <v/>
      </c>
    </row>
    <row r="25" spans="1:11" s="190" customFormat="1" ht="15.75" x14ac:dyDescent="0.2">
      <c r="A25" s="191">
        <f t="shared" si="2"/>
        <v>20</v>
      </c>
      <c r="B25" s="173"/>
      <c r="C25" s="177"/>
      <c r="D25" s="177"/>
      <c r="E25" s="178"/>
      <c r="F25" s="179"/>
      <c r="G25" s="180" t="str">
        <f t="shared" si="0"/>
        <v/>
      </c>
      <c r="H25" s="188"/>
      <c r="I25" s="188"/>
      <c r="J25" s="188"/>
      <c r="K25" s="181" t="str">
        <f>IF(B25="","",IF(J25="","--",IF(J25=" ","--",VLOOKUP(J25,Legende!$B$8:$E$23,4,FALSE))))</f>
        <v/>
      </c>
    </row>
    <row r="26" spans="1:11" s="190" customFormat="1" ht="15.75" x14ac:dyDescent="0.2">
      <c r="A26" s="191">
        <f t="shared" si="2"/>
        <v>21</v>
      </c>
      <c r="B26" s="173"/>
      <c r="C26" s="177"/>
      <c r="D26" s="177"/>
      <c r="E26" s="178"/>
      <c r="F26" s="179"/>
      <c r="G26" s="180" t="str">
        <f t="shared" si="0"/>
        <v/>
      </c>
      <c r="H26" s="188"/>
      <c r="I26" s="188"/>
      <c r="J26" s="188"/>
      <c r="K26" s="181" t="str">
        <f>IF(B26="","",IF(J26="","--",IF(J26=" ","--",VLOOKUP(J26,Legende!$B$8:$E$23,4,FALSE))))</f>
        <v/>
      </c>
    </row>
    <row r="27" spans="1:11" s="66" customFormat="1" ht="20.25" x14ac:dyDescent="0.3">
      <c r="A27" s="85" t="s">
        <v>1</v>
      </c>
      <c r="B27" s="67"/>
      <c r="C27" s="90"/>
      <c r="D27" s="90"/>
      <c r="E27" s="88">
        <f>SUM(E6:E26)</f>
        <v>1999.8</v>
      </c>
      <c r="F27" s="88"/>
      <c r="G27" s="88">
        <f>SUM(G6:G26)</f>
        <v>1999.8</v>
      </c>
      <c r="I27" s="89"/>
      <c r="J27" s="67"/>
    </row>
    <row r="28" spans="1:11" s="66" customFormat="1" ht="20.25" x14ac:dyDescent="0.3">
      <c r="A28" s="85"/>
      <c r="B28" s="67"/>
      <c r="C28" s="90"/>
      <c r="D28" s="90"/>
      <c r="E28" s="89"/>
      <c r="F28" s="89"/>
      <c r="G28" s="89"/>
      <c r="I28" s="89"/>
      <c r="J28" s="67"/>
    </row>
    <row r="29" spans="1:11" s="66" customFormat="1" ht="20.25" x14ac:dyDescent="0.3">
      <c r="A29" s="85"/>
    </row>
    <row r="30" spans="1:11" s="66" customFormat="1" ht="20.25" x14ac:dyDescent="0.3">
      <c r="A30" s="85"/>
      <c r="D30" s="66" t="s">
        <v>5</v>
      </c>
      <c r="I30" s="91"/>
    </row>
    <row r="31" spans="1:11" s="66" customFormat="1" ht="20.25" x14ac:dyDescent="0.3">
      <c r="A31" s="85"/>
      <c r="H31" s="92" t="s">
        <v>14</v>
      </c>
      <c r="I31" s="66" t="s">
        <v>6</v>
      </c>
    </row>
  </sheetData>
  <sheetProtection selectLockedCells="1"/>
  <protectedRanges>
    <protectedRange sqref="A29:J34" name="Bereich2"/>
    <protectedRange sqref="A1:J3 H4:J4" name="Bereich1"/>
    <protectedRange sqref="A4:G4" name="Bereich1_1"/>
  </protectedRanges>
  <sortState ref="B6:J26">
    <sortCondition ref="C6:C26"/>
  </sortState>
  <mergeCells count="3">
    <mergeCell ref="B1:K1"/>
    <mergeCell ref="B2:K2"/>
    <mergeCell ref="B3:K3"/>
  </mergeCells>
  <phoneticPr fontId="2" type="noConversion"/>
  <conditionalFormatting sqref="F6:F26">
    <cfRule type="cellIs" dxfId="2" priority="19" stopIfTrue="1" operator="lessThan">
      <formula>0</formula>
    </cfRule>
    <cfRule type="cellIs" dxfId="1" priority="20" stopIfTrue="1" operator="greaterThan">
      <formula>1</formula>
    </cfRule>
  </conditionalFormatting>
  <conditionalFormatting sqref="K6:K26">
    <cfRule type="containsText" dxfId="0" priority="24" stopIfTrue="1" operator="containsText" text="*-">
      <formula>NOT(ISERROR(SEARCH("*-",K6)))</formula>
    </cfRule>
  </conditionalFormatting>
  <pageMargins left="0.31496062992125984" right="0.31496062992125984" top="0.78740157480314965" bottom="0.78740157480314965" header="0.31496062992125984" footer="0.31496062992125984"/>
  <pageSetup paperSize="9" scale="60" fitToHeight="3" orientation="landscape" r:id="rId1"/>
  <headerFooter alignWithMargins="0">
    <oddHeader xml:space="preserve">&amp;L&amp;18Belegliste Einzelprojekte "Demokratie leben!"&amp;"Arial,Fett"- &amp;UAusgaben&amp;U - 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100-000001000000}">
          <x14:formula1>
            <xm:f>Legende!$G$8:$G$23</xm:f>
          </x14:formula1>
          <xm:sqref>J7:J26</xm:sqref>
        </x14:dataValidation>
        <x14:dataValidation type="list" showInputMessage="1" showErrorMessage="1" xr:uid="{83323621-AB25-4F1C-A9B3-6703DE1121A4}">
          <x14:formula1>
            <xm:f>Legende!$G$8:$G$22</xm:f>
          </x14:formula1>
          <xm:sqref>J6</xm:sqref>
        </x14:dataValidation>
        <x14:dataValidation type="list" allowBlank="1" showInputMessage="1" showErrorMessage="1" xr:uid="{00000000-0002-0000-0100-000000000000}">
          <x14:formula1>
            <xm:f>Legende!B8:B22</xm:f>
          </x14:formula1>
          <xm:sqref>J6:J26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7"/>
  <sheetViews>
    <sheetView showGridLines="0" topLeftCell="A19" zoomScale="75" zoomScaleNormal="75" workbookViewId="0">
      <selection activeCell="F38" sqref="F38"/>
    </sheetView>
  </sheetViews>
  <sheetFormatPr baseColWidth="10" defaultColWidth="11.42578125" defaultRowHeight="12.75" x14ac:dyDescent="0.2"/>
  <cols>
    <col min="1" max="1" width="3.28515625" style="2" customWidth="1"/>
    <col min="2" max="2" width="15.5703125" style="1" customWidth="1"/>
    <col min="3" max="3" width="26.28515625" style="1" customWidth="1"/>
    <col min="4" max="4" width="7.7109375" style="1" customWidth="1"/>
    <col min="5" max="5" width="43.85546875" style="1" customWidth="1"/>
    <col min="6" max="6" width="19.5703125" style="1" customWidth="1"/>
    <col min="7" max="7" width="8.7109375" style="1" customWidth="1"/>
    <col min="8" max="8" width="19.42578125" style="1" customWidth="1"/>
    <col min="9" max="16384" width="11.42578125" style="1"/>
  </cols>
  <sheetData>
    <row r="1" spans="1:10" s="17" customFormat="1" ht="17.25" customHeight="1" x14ac:dyDescent="0.25">
      <c r="A1" s="25"/>
      <c r="B1" s="225" t="s">
        <v>50</v>
      </c>
      <c r="C1" s="226"/>
      <c r="D1" s="226"/>
      <c r="E1" s="226"/>
      <c r="F1" s="227"/>
      <c r="G1" s="231" t="s">
        <v>20</v>
      </c>
      <c r="H1" s="232"/>
    </row>
    <row r="2" spans="1:10" s="17" customFormat="1" ht="45.75" customHeight="1" thickBot="1" x14ac:dyDescent="0.3">
      <c r="A2" s="25"/>
      <c r="B2" s="228"/>
      <c r="C2" s="229"/>
      <c r="D2" s="229"/>
      <c r="E2" s="229"/>
      <c r="F2" s="230"/>
      <c r="G2" s="233"/>
      <c r="H2" s="234"/>
    </row>
    <row r="3" spans="1:10" s="17" customFormat="1" ht="4.5" customHeight="1" x14ac:dyDescent="0.25">
      <c r="A3" s="25"/>
    </row>
    <row r="4" spans="1:10" s="17" customFormat="1" ht="4.5" customHeight="1" thickBot="1" x14ac:dyDescent="0.3">
      <c r="A4" s="25"/>
    </row>
    <row r="5" spans="1:10" s="17" customFormat="1" ht="26.25" customHeight="1" thickBot="1" x14ac:dyDescent="0.35">
      <c r="A5" s="25"/>
      <c r="B5" s="235" t="s">
        <v>0</v>
      </c>
      <c r="C5" s="236"/>
      <c r="D5" s="236"/>
      <c r="E5" s="237" t="str">
        <f>Personalpauschale!B3</f>
        <v>Projektträger</v>
      </c>
      <c r="F5" s="238"/>
      <c r="G5" s="238"/>
      <c r="H5" s="239"/>
    </row>
    <row r="6" spans="1:10" s="17" customFormat="1" ht="25.5" customHeight="1" x14ac:dyDescent="0.3">
      <c r="A6" s="25"/>
      <c r="B6" s="241" t="s">
        <v>47</v>
      </c>
      <c r="C6" s="242"/>
      <c r="D6" s="242"/>
      <c r="E6" s="237" t="str">
        <f>Personalpauschale!B4</f>
        <v>Projekttitel</v>
      </c>
      <c r="F6" s="238"/>
      <c r="G6" s="238"/>
      <c r="H6" s="239"/>
    </row>
    <row r="7" spans="1:10" s="17" customFormat="1" ht="25.5" customHeight="1" thickBot="1" x14ac:dyDescent="0.35">
      <c r="A7" s="25"/>
      <c r="B7" s="243" t="s">
        <v>21</v>
      </c>
      <c r="C7" s="244"/>
      <c r="D7" s="244"/>
      <c r="E7" s="62">
        <f>Personalpauschale!E3</f>
        <v>45658</v>
      </c>
      <c r="F7" s="61" t="s">
        <v>22</v>
      </c>
      <c r="G7" s="223">
        <f>Personalpauschale!E4</f>
        <v>46022</v>
      </c>
      <c r="H7" s="224"/>
      <c r="J7" s="26"/>
    </row>
    <row r="8" spans="1:10" s="31" customFormat="1" ht="19.5" customHeight="1" thickBot="1" x14ac:dyDescent="0.3">
      <c r="A8" s="27"/>
      <c r="B8" s="28"/>
      <c r="C8" s="28"/>
      <c r="D8" s="28"/>
      <c r="E8" s="29"/>
      <c r="F8" s="30"/>
      <c r="G8" s="29"/>
      <c r="H8" s="29"/>
      <c r="J8" s="32"/>
    </row>
    <row r="9" spans="1:10" s="17" customFormat="1" ht="23.25" customHeight="1" x14ac:dyDescent="0.3">
      <c r="A9" s="25"/>
      <c r="B9" s="245" t="s">
        <v>8</v>
      </c>
      <c r="C9" s="248"/>
      <c r="D9" s="248"/>
      <c r="E9" s="248"/>
      <c r="F9" s="247"/>
      <c r="G9" s="33"/>
      <c r="H9" s="33"/>
      <c r="J9" s="26"/>
    </row>
    <row r="10" spans="1:10" s="17" customFormat="1" ht="23.25" customHeight="1" x14ac:dyDescent="0.3">
      <c r="A10" s="25"/>
      <c r="B10" s="105" t="s">
        <v>72</v>
      </c>
      <c r="C10" s="220" t="s">
        <v>96</v>
      </c>
      <c r="D10" s="220"/>
      <c r="E10" s="220"/>
      <c r="F10" s="106">
        <f>SUMIF('Belegliste Ausgaben'!$K:$K,B10,'Belegliste Ausgaben'!$G:$G)</f>
        <v>0</v>
      </c>
      <c r="G10" s="33"/>
      <c r="H10" s="33"/>
      <c r="J10" s="26"/>
    </row>
    <row r="11" spans="1:10" s="17" customFormat="1" ht="21.75" customHeight="1" x14ac:dyDescent="0.3">
      <c r="A11" s="25"/>
      <c r="B11" s="105" t="s">
        <v>97</v>
      </c>
      <c r="C11" s="220" t="s">
        <v>84</v>
      </c>
      <c r="D11" s="220"/>
      <c r="E11" s="220"/>
      <c r="F11" s="106">
        <f>SUMIF('Belegliste Ausgaben'!$K:$K,B11,'Belegliste Ausgaben'!$G:$G)</f>
        <v>0</v>
      </c>
      <c r="G11" s="33"/>
      <c r="H11" s="33"/>
      <c r="J11" s="26"/>
    </row>
    <row r="12" spans="1:10" s="17" customFormat="1" ht="21.75" customHeight="1" x14ac:dyDescent="0.3">
      <c r="A12" s="25"/>
      <c r="B12" s="105" t="s">
        <v>98</v>
      </c>
      <c r="C12" s="220" t="s">
        <v>85</v>
      </c>
      <c r="D12" s="220"/>
      <c r="E12" s="220"/>
      <c r="F12" s="106">
        <f>SUMIF('Belegliste Ausgaben'!$K:$K,B12,'Belegliste Ausgaben'!$G:$G)</f>
        <v>0</v>
      </c>
      <c r="G12" s="33"/>
      <c r="H12" s="33"/>
      <c r="J12" s="26"/>
    </row>
    <row r="13" spans="1:10" s="17" customFormat="1" ht="21.75" customHeight="1" x14ac:dyDescent="0.3">
      <c r="A13" s="25"/>
      <c r="B13" s="105" t="s">
        <v>99</v>
      </c>
      <c r="C13" s="220" t="s">
        <v>86</v>
      </c>
      <c r="D13" s="220"/>
      <c r="E13" s="220"/>
      <c r="F13" s="106">
        <f>SUMIF('Belegliste Ausgaben'!$K:$K,B13,'Belegliste Ausgaben'!$G:$G)</f>
        <v>0</v>
      </c>
      <c r="G13" s="33"/>
      <c r="H13" s="33"/>
      <c r="J13" s="26"/>
    </row>
    <row r="14" spans="1:10" s="17" customFormat="1" ht="21.75" customHeight="1" x14ac:dyDescent="0.3">
      <c r="A14" s="25"/>
      <c r="B14" s="105" t="s">
        <v>100</v>
      </c>
      <c r="C14" s="220" t="s">
        <v>87</v>
      </c>
      <c r="D14" s="220"/>
      <c r="E14" s="220"/>
      <c r="F14" s="106">
        <f>SUMIF('Belegliste Ausgaben'!$K:$K,B14,'Belegliste Ausgaben'!$G:$G)</f>
        <v>0</v>
      </c>
      <c r="G14" s="33"/>
      <c r="H14" s="33"/>
      <c r="J14" s="26"/>
    </row>
    <row r="15" spans="1:10" s="17" customFormat="1" ht="21.75" customHeight="1" x14ac:dyDescent="0.3">
      <c r="A15" s="25"/>
      <c r="B15" s="105" t="s">
        <v>101</v>
      </c>
      <c r="C15" s="220" t="s">
        <v>88</v>
      </c>
      <c r="D15" s="220"/>
      <c r="E15" s="220"/>
      <c r="F15" s="106">
        <f>SUMIF('Belegliste Ausgaben'!$K:$K,B15,'Belegliste Ausgaben'!$G:$G)</f>
        <v>0</v>
      </c>
      <c r="G15" s="33"/>
      <c r="H15" s="33"/>
      <c r="J15" s="26"/>
    </row>
    <row r="16" spans="1:10" s="17" customFormat="1" ht="21.75" customHeight="1" x14ac:dyDescent="0.3">
      <c r="A16" s="25"/>
      <c r="B16" s="105" t="s">
        <v>102</v>
      </c>
      <c r="C16" s="220" t="s">
        <v>89</v>
      </c>
      <c r="D16" s="220"/>
      <c r="E16" s="220"/>
      <c r="F16" s="106">
        <f>SUMIF('Belegliste Ausgaben'!$K:$K,B16,'Belegliste Ausgaben'!$G:$G)</f>
        <v>0</v>
      </c>
      <c r="G16" s="33"/>
      <c r="H16" s="33"/>
      <c r="J16" s="26"/>
    </row>
    <row r="17" spans="1:10" s="17" customFormat="1" ht="21.75" customHeight="1" x14ac:dyDescent="0.3">
      <c r="A17" s="25"/>
      <c r="B17" s="105" t="s">
        <v>103</v>
      </c>
      <c r="C17" s="220" t="s">
        <v>90</v>
      </c>
      <c r="D17" s="220"/>
      <c r="E17" s="220"/>
      <c r="F17" s="106">
        <f>SUMIF('Belegliste Ausgaben'!$K:$K,B17,'Belegliste Ausgaben'!$G:$G)</f>
        <v>0</v>
      </c>
      <c r="G17" s="33"/>
      <c r="H17" s="33"/>
      <c r="J17" s="26"/>
    </row>
    <row r="18" spans="1:10" s="17" customFormat="1" ht="21.75" customHeight="1" x14ac:dyDescent="0.3">
      <c r="A18" s="25"/>
      <c r="B18" s="105" t="s">
        <v>104</v>
      </c>
      <c r="C18" s="220" t="s">
        <v>91</v>
      </c>
      <c r="D18" s="220"/>
      <c r="E18" s="220"/>
      <c r="F18" s="106">
        <f>SUMIF('Belegliste Ausgaben'!$K:$K,B18,'Belegliste Ausgaben'!$G:$G)</f>
        <v>0</v>
      </c>
      <c r="G18" s="33"/>
      <c r="H18" s="33"/>
      <c r="J18" s="26"/>
    </row>
    <row r="19" spans="1:10" s="17" customFormat="1" ht="21.75" customHeight="1" x14ac:dyDescent="0.3">
      <c r="A19" s="25"/>
      <c r="B19" s="105" t="s">
        <v>105</v>
      </c>
      <c r="C19" s="220" t="s">
        <v>92</v>
      </c>
      <c r="D19" s="220"/>
      <c r="E19" s="220"/>
      <c r="F19" s="106">
        <f>SUMIF('Belegliste Ausgaben'!$K:$K,B19,'Belegliste Ausgaben'!$G:$G)</f>
        <v>0</v>
      </c>
      <c r="G19" s="33"/>
      <c r="H19" s="33"/>
      <c r="J19" s="26"/>
    </row>
    <row r="20" spans="1:10" s="17" customFormat="1" ht="21.75" customHeight="1" x14ac:dyDescent="0.3">
      <c r="A20" s="25"/>
      <c r="B20" s="105" t="s">
        <v>106</v>
      </c>
      <c r="C20" s="220" t="s">
        <v>93</v>
      </c>
      <c r="D20" s="220"/>
      <c r="E20" s="220"/>
      <c r="F20" s="106">
        <f>SUMIF('Belegliste Ausgaben'!$K:$K,B20,'Belegliste Ausgaben'!$G:$G)</f>
        <v>0</v>
      </c>
      <c r="G20" s="33"/>
      <c r="H20" s="33"/>
      <c r="J20" s="26"/>
    </row>
    <row r="21" spans="1:10" s="17" customFormat="1" ht="21.75" customHeight="1" x14ac:dyDescent="0.3">
      <c r="A21" s="25"/>
      <c r="B21" s="105" t="s">
        <v>107</v>
      </c>
      <c r="C21" s="220" t="s">
        <v>94</v>
      </c>
      <c r="D21" s="220"/>
      <c r="E21" s="220"/>
      <c r="F21" s="106">
        <f>SUMIF('Belegliste Ausgaben'!$K:$K,B21,'Belegliste Ausgaben'!$G:$G)</f>
        <v>0</v>
      </c>
      <c r="G21" s="33"/>
      <c r="H21" s="33"/>
      <c r="J21" s="26"/>
    </row>
    <row r="22" spans="1:10" s="17" customFormat="1" ht="21.75" customHeight="1" x14ac:dyDescent="0.3">
      <c r="A22" s="25"/>
      <c r="B22" s="105" t="s">
        <v>108</v>
      </c>
      <c r="C22" s="220" t="s">
        <v>112</v>
      </c>
      <c r="D22" s="220"/>
      <c r="E22" s="220"/>
      <c r="F22" s="106">
        <f>SUMIF('Belegliste Ausgaben'!$K:$K,B22,'Belegliste Ausgaben'!$G:$G)</f>
        <v>1999.8</v>
      </c>
      <c r="G22" s="33"/>
      <c r="H22" s="33"/>
      <c r="J22" s="26"/>
    </row>
    <row r="23" spans="1:10" s="17" customFormat="1" ht="21.75" customHeight="1" x14ac:dyDescent="0.3">
      <c r="A23" s="25"/>
      <c r="B23" s="105" t="s">
        <v>109</v>
      </c>
      <c r="C23" s="220" t="s">
        <v>113</v>
      </c>
      <c r="D23" s="220"/>
      <c r="E23" s="220"/>
      <c r="F23" s="106">
        <f>SUMIF('Belegliste Ausgaben'!$K:$K,B23,'Belegliste Ausgaben'!$G:$G)</f>
        <v>0</v>
      </c>
      <c r="G23" s="33"/>
      <c r="H23" s="33"/>
      <c r="J23" s="26"/>
    </row>
    <row r="24" spans="1:10" s="17" customFormat="1" ht="21.75" hidden="1" customHeight="1" x14ac:dyDescent="0.3">
      <c r="A24" s="25"/>
      <c r="B24" s="105"/>
      <c r="C24" s="220" t="s">
        <v>57</v>
      </c>
      <c r="D24" s="220"/>
      <c r="E24" s="220"/>
      <c r="F24" s="106">
        <f>SUMIF('Belegliste Ausgaben'!$K:$K,B24,'Belegliste Ausgaben'!$G:$G)</f>
        <v>0</v>
      </c>
      <c r="G24" s="33"/>
      <c r="H24" s="33"/>
      <c r="J24" s="26"/>
    </row>
    <row r="25" spans="1:10" s="17" customFormat="1" ht="21.75" hidden="1" customHeight="1" x14ac:dyDescent="0.3">
      <c r="A25" s="25"/>
      <c r="B25" s="105"/>
      <c r="C25" s="220" t="s">
        <v>61</v>
      </c>
      <c r="D25" s="220"/>
      <c r="E25" s="220"/>
      <c r="F25" s="106">
        <f>SUMIF('Belegliste Ausgaben'!$K:$K,B25,'Belegliste Ausgaben'!$G:$G)</f>
        <v>0</v>
      </c>
      <c r="G25" s="33"/>
      <c r="H25" s="33"/>
      <c r="J25" s="26"/>
    </row>
    <row r="26" spans="1:10" s="17" customFormat="1" ht="21.75" hidden="1" customHeight="1" x14ac:dyDescent="0.3">
      <c r="A26" s="25"/>
      <c r="B26" s="105"/>
      <c r="C26" s="220" t="s">
        <v>58</v>
      </c>
      <c r="D26" s="220"/>
      <c r="E26" s="220"/>
      <c r="F26" s="106">
        <f>SUMIF('Belegliste Ausgaben'!$K:$K,B26,'Belegliste Ausgaben'!$G:$G)</f>
        <v>0</v>
      </c>
      <c r="G26" s="33"/>
      <c r="H26" s="33"/>
      <c r="J26" s="26"/>
    </row>
    <row r="27" spans="1:10" s="17" customFormat="1" ht="21.75" hidden="1" customHeight="1" x14ac:dyDescent="0.3">
      <c r="A27" s="25"/>
      <c r="B27" s="105"/>
      <c r="C27" s="220" t="s">
        <v>59</v>
      </c>
      <c r="D27" s="220"/>
      <c r="E27" s="220"/>
      <c r="F27" s="106">
        <f>SUMIF('Belegliste Ausgaben'!$K:$K,B27,'Belegliste Ausgaben'!$G:$G)</f>
        <v>0</v>
      </c>
      <c r="G27" s="33"/>
      <c r="H27" s="33"/>
      <c r="J27" s="26"/>
    </row>
    <row r="28" spans="1:10" s="17" customFormat="1" ht="21.75" hidden="1" customHeight="1" x14ac:dyDescent="0.3">
      <c r="A28" s="25"/>
      <c r="B28" s="105"/>
      <c r="C28" s="220" t="s">
        <v>78</v>
      </c>
      <c r="D28" s="220"/>
      <c r="E28" s="220"/>
      <c r="F28" s="106">
        <f>SUMIF('Belegliste Ausgaben'!$K:$K,B28,'Belegliste Ausgaben'!$G:$G)</f>
        <v>0</v>
      </c>
      <c r="G28" s="33"/>
      <c r="H28" s="33"/>
      <c r="J28" s="26"/>
    </row>
    <row r="29" spans="1:10" s="17" customFormat="1" ht="21.75" hidden="1" customHeight="1" x14ac:dyDescent="0.3">
      <c r="A29" s="25"/>
      <c r="B29" s="105"/>
      <c r="C29" s="220" t="s">
        <v>77</v>
      </c>
      <c r="D29" s="220"/>
      <c r="E29" s="220"/>
      <c r="F29" s="106">
        <f>SUMIF('Belegliste Ausgaben'!$K:$K,B29,'Belegliste Ausgaben'!$G:$G)</f>
        <v>0</v>
      </c>
      <c r="G29" s="33"/>
      <c r="H29" s="33"/>
      <c r="J29" s="26"/>
    </row>
    <row r="30" spans="1:10" s="17" customFormat="1" ht="21.75" hidden="1" customHeight="1" x14ac:dyDescent="0.3">
      <c r="A30" s="25"/>
      <c r="B30" s="105"/>
      <c r="C30" s="220" t="s">
        <v>71</v>
      </c>
      <c r="D30" s="220"/>
      <c r="E30" s="220"/>
      <c r="F30" s="106">
        <f>SUMIF('Belegliste Ausgaben'!$K:$K,B30,'Belegliste Ausgaben'!$G:$G)</f>
        <v>0</v>
      </c>
      <c r="G30" s="33"/>
      <c r="H30" s="33"/>
      <c r="J30" s="26"/>
    </row>
    <row r="31" spans="1:10" s="17" customFormat="1" ht="21.75" hidden="1" customHeight="1" x14ac:dyDescent="0.3">
      <c r="A31" s="25"/>
      <c r="B31" s="105"/>
      <c r="C31" s="220" t="s">
        <v>60</v>
      </c>
      <c r="D31" s="220"/>
      <c r="E31" s="220"/>
      <c r="F31" s="106">
        <f>SUMIF('Belegliste Ausgaben'!$K:$K,B31,'Belegliste Ausgaben'!$G:$G)</f>
        <v>0</v>
      </c>
      <c r="G31" s="33"/>
      <c r="H31" s="33"/>
      <c r="J31" s="26"/>
    </row>
    <row r="32" spans="1:10" s="17" customFormat="1" ht="22.5" customHeight="1" x14ac:dyDescent="0.3">
      <c r="A32" s="25"/>
      <c r="B32" s="105" t="s">
        <v>70</v>
      </c>
      <c r="C32" s="220" t="s">
        <v>83</v>
      </c>
      <c r="D32" s="220"/>
      <c r="E32" s="220"/>
      <c r="F32" s="106">
        <f>SUMIF('Belegliste Ausgaben'!$K:$K,B32,'Belegliste Ausgaben'!$G:$G)</f>
        <v>0</v>
      </c>
      <c r="G32" s="33"/>
      <c r="H32" s="33"/>
      <c r="J32" s="26"/>
    </row>
    <row r="33" spans="1:10" s="17" customFormat="1" ht="34.5" customHeight="1" thickBot="1" x14ac:dyDescent="0.35">
      <c r="A33" s="25"/>
      <c r="B33" s="221" t="s">
        <v>33</v>
      </c>
      <c r="C33" s="240"/>
      <c r="D33" s="240"/>
      <c r="E33" s="240"/>
      <c r="F33" s="64">
        <f>SUM(F10:F32)</f>
        <v>1999.8</v>
      </c>
      <c r="G33" s="33"/>
      <c r="H33" s="33"/>
      <c r="J33" s="26"/>
    </row>
    <row r="34" spans="1:10" s="17" customFormat="1" ht="24" customHeight="1" thickBot="1" x14ac:dyDescent="0.3">
      <c r="A34" s="25"/>
      <c r="B34" s="34"/>
      <c r="C34" s="37"/>
      <c r="D34" s="37"/>
      <c r="E34" s="37"/>
      <c r="F34" s="35"/>
      <c r="G34" s="33"/>
      <c r="H34" s="33"/>
      <c r="J34" s="26"/>
    </row>
    <row r="35" spans="1:10" s="17" customFormat="1" ht="26.25" customHeight="1" x14ac:dyDescent="0.3">
      <c r="A35" s="25"/>
      <c r="B35" s="245" t="s">
        <v>9</v>
      </c>
      <c r="C35" s="246"/>
      <c r="D35" s="246"/>
      <c r="E35" s="246"/>
      <c r="F35" s="247"/>
      <c r="G35" s="33"/>
      <c r="H35" s="33"/>
      <c r="J35" s="26"/>
    </row>
    <row r="36" spans="1:10" s="17" customFormat="1" ht="24.75" customHeight="1" x14ac:dyDescent="0.3">
      <c r="A36" s="25"/>
      <c r="B36" s="71" t="s">
        <v>73</v>
      </c>
      <c r="C36" s="220" t="s">
        <v>10</v>
      </c>
      <c r="D36" s="220"/>
      <c r="E36" s="220"/>
      <c r="F36" s="72">
        <f>SUMIF('Belegliste Einnahmen'!$K:$K,B36,'Belegliste Einnahmen'!$G:$G)</f>
        <v>0</v>
      </c>
      <c r="G36" s="33"/>
      <c r="H36" s="33"/>
      <c r="J36" s="26"/>
    </row>
    <row r="37" spans="1:10" s="17" customFormat="1" ht="22.5" customHeight="1" x14ac:dyDescent="0.3">
      <c r="A37" s="25"/>
      <c r="B37" s="71" t="s">
        <v>74</v>
      </c>
      <c r="C37" s="220" t="s">
        <v>16</v>
      </c>
      <c r="D37" s="220"/>
      <c r="E37" s="220"/>
      <c r="F37" s="72">
        <f>SUMIF('Belegliste Einnahmen'!$K:$K,B37,'Belegliste Einnahmen'!$G:$G)</f>
        <v>0</v>
      </c>
      <c r="G37" s="33"/>
      <c r="H37" s="33"/>
      <c r="J37" s="26"/>
    </row>
    <row r="38" spans="1:10" s="17" customFormat="1" ht="23.25" customHeight="1" x14ac:dyDescent="0.3">
      <c r="A38" s="25"/>
      <c r="B38" s="71" t="s">
        <v>75</v>
      </c>
      <c r="C38" s="220" t="s">
        <v>11</v>
      </c>
      <c r="D38" s="220"/>
      <c r="E38" s="220"/>
      <c r="F38" s="72">
        <f>SUMIF('Belegliste Einnahmen'!$K:$K,B38,'Belegliste Einnahmen'!$G:$G)</f>
        <v>0</v>
      </c>
      <c r="G38" s="33"/>
      <c r="H38" s="33"/>
      <c r="J38" s="26"/>
    </row>
    <row r="39" spans="1:10" s="17" customFormat="1" ht="24.75" customHeight="1" x14ac:dyDescent="0.3">
      <c r="A39" s="25"/>
      <c r="B39" s="71" t="s">
        <v>76</v>
      </c>
      <c r="C39" s="220" t="s">
        <v>15</v>
      </c>
      <c r="D39" s="220"/>
      <c r="E39" s="220"/>
      <c r="F39" s="72">
        <f>SUMIF('Belegliste Einnahmen'!$K:$K,B39,'Belegliste Einnahmen'!$G:$G)</f>
        <v>0</v>
      </c>
      <c r="G39" s="33"/>
      <c r="H39" s="33"/>
      <c r="J39" s="26"/>
    </row>
    <row r="40" spans="1:10" s="17" customFormat="1" ht="24.75" customHeight="1" x14ac:dyDescent="0.3">
      <c r="A40" s="25"/>
      <c r="B40" s="71" t="s">
        <v>67</v>
      </c>
      <c r="C40" s="220" t="s">
        <v>66</v>
      </c>
      <c r="D40" s="220"/>
      <c r="E40" s="220"/>
      <c r="F40" s="72">
        <f>SUMIF('Belegliste Einnahmen'!$K:$K,B40,'Belegliste Einnahmen'!$G:$G)</f>
        <v>0</v>
      </c>
      <c r="G40" s="33"/>
      <c r="H40" s="33"/>
      <c r="J40" s="26"/>
    </row>
    <row r="41" spans="1:10" s="17" customFormat="1" ht="24.75" customHeight="1" x14ac:dyDescent="0.3">
      <c r="A41" s="25"/>
      <c r="B41" s="71" t="s">
        <v>68</v>
      </c>
      <c r="C41" s="220" t="s">
        <v>95</v>
      </c>
      <c r="D41" s="220"/>
      <c r="E41" s="220"/>
      <c r="F41" s="72">
        <f>SUMIF('Belegliste Einnahmen'!$K:$K,B41,'Belegliste Einnahmen'!$G:$G)</f>
        <v>0</v>
      </c>
      <c r="G41" s="33"/>
      <c r="H41" s="33"/>
      <c r="J41" s="26"/>
    </row>
    <row r="42" spans="1:10" s="17" customFormat="1" ht="23.25" customHeight="1" x14ac:dyDescent="0.3">
      <c r="A42" s="25"/>
      <c r="B42" s="71" t="s">
        <v>54</v>
      </c>
      <c r="C42" s="220" t="s">
        <v>12</v>
      </c>
      <c r="D42" s="220"/>
      <c r="E42" s="220"/>
      <c r="F42" s="72">
        <f>SUMIF('Belegliste Einnahmen'!$K:$K,B42,'Belegliste Einnahmen'!$G:$G)</f>
        <v>0</v>
      </c>
      <c r="G42" s="33"/>
      <c r="H42" s="33"/>
      <c r="J42" s="26"/>
    </row>
    <row r="43" spans="1:10" s="17" customFormat="1" ht="23.25" customHeight="1" x14ac:dyDescent="0.3">
      <c r="A43" s="25"/>
      <c r="B43" s="71" t="s">
        <v>69</v>
      </c>
      <c r="C43" s="73" t="s">
        <v>48</v>
      </c>
      <c r="D43" s="73"/>
      <c r="E43" s="73"/>
      <c r="F43" s="72">
        <f>SUMIF('Belegliste Einnahmen'!$K:$K,B43,'Belegliste Einnahmen'!$G:$G)</f>
        <v>5000</v>
      </c>
      <c r="G43" s="33"/>
      <c r="H43" s="33"/>
      <c r="J43" s="26"/>
    </row>
    <row r="44" spans="1:10" s="66" customFormat="1" ht="31.5" customHeight="1" thickBot="1" x14ac:dyDescent="0.35">
      <c r="A44" s="63"/>
      <c r="B44" s="221" t="s">
        <v>34</v>
      </c>
      <c r="C44" s="222"/>
      <c r="D44" s="222"/>
      <c r="E44" s="222"/>
      <c r="F44" s="64">
        <f>SUM(F36:F43)</f>
        <v>5000</v>
      </c>
      <c r="G44" s="65"/>
      <c r="H44" s="65"/>
      <c r="J44" s="67"/>
    </row>
    <row r="45" spans="1:10" s="18" customFormat="1" ht="22.5" customHeight="1" thickBot="1" x14ac:dyDescent="0.3">
      <c r="A45" s="19"/>
      <c r="B45" s="22"/>
      <c r="C45" s="38"/>
      <c r="D45" s="38"/>
      <c r="E45" s="38"/>
      <c r="F45" s="23"/>
      <c r="G45" s="21"/>
      <c r="H45" s="21"/>
      <c r="J45" s="20"/>
    </row>
    <row r="46" spans="1:10" s="66" customFormat="1" ht="34.5" customHeight="1" thickBot="1" x14ac:dyDescent="0.35">
      <c r="A46" s="63"/>
      <c r="B46" s="68" t="s">
        <v>32</v>
      </c>
      <c r="C46" s="69"/>
      <c r="D46" s="69"/>
      <c r="E46" s="69"/>
      <c r="F46" s="70">
        <f>F44-F33</f>
        <v>3000.2</v>
      </c>
      <c r="G46" s="65"/>
      <c r="H46" s="65"/>
      <c r="J46" s="67"/>
    </row>
    <row r="47" spans="1:10" ht="16.5" customHeight="1" x14ac:dyDescent="0.25">
      <c r="B47" s="13"/>
      <c r="C47" s="39"/>
      <c r="D47" s="39"/>
      <c r="E47" s="39"/>
      <c r="F47" s="14"/>
      <c r="G47" s="12"/>
      <c r="H47" s="12"/>
      <c r="J47" s="3"/>
    </row>
    <row r="48" spans="1:10" ht="17.25" customHeight="1" x14ac:dyDescent="0.25">
      <c r="B48" s="4"/>
      <c r="C48" s="5"/>
      <c r="D48" s="5"/>
      <c r="E48" s="15"/>
      <c r="F48" s="15"/>
      <c r="G48" s="16"/>
      <c r="H48" s="6"/>
    </row>
    <row r="49" spans="1:8" ht="3.75" customHeight="1" x14ac:dyDescent="0.2">
      <c r="B49" s="7"/>
      <c r="C49" s="7"/>
      <c r="D49" s="7"/>
      <c r="E49" s="8"/>
      <c r="F49" s="8"/>
      <c r="G49" s="8"/>
      <c r="H49" s="8"/>
    </row>
    <row r="50" spans="1:8" ht="5.25" customHeight="1" x14ac:dyDescent="0.2">
      <c r="B50" s="7"/>
      <c r="C50" s="7"/>
      <c r="D50" s="7"/>
      <c r="E50" s="8"/>
      <c r="F50" s="8"/>
      <c r="G50" s="8"/>
      <c r="H50" s="8"/>
    </row>
    <row r="51" spans="1:8" s="24" customFormat="1" ht="22.15" customHeight="1" x14ac:dyDescent="0.2">
      <c r="A51" s="211" t="s">
        <v>52</v>
      </c>
      <c r="B51" s="211"/>
      <c r="C51" s="211"/>
      <c r="D51" s="211"/>
      <c r="E51" s="211"/>
      <c r="F51" s="211"/>
      <c r="G51" s="211"/>
      <c r="H51" s="211"/>
    </row>
    <row r="52" spans="1:8" s="24" customFormat="1" ht="36" customHeight="1" x14ac:dyDescent="0.2">
      <c r="A52" s="74" t="s">
        <v>23</v>
      </c>
      <c r="B52" s="212" t="s">
        <v>51</v>
      </c>
      <c r="C52" s="212"/>
      <c r="D52" s="212"/>
      <c r="E52" s="212"/>
      <c r="F52" s="212"/>
      <c r="G52" s="212"/>
      <c r="H52" s="212"/>
    </row>
    <row r="53" spans="1:8" s="24" customFormat="1" ht="6.75" hidden="1" customHeight="1" x14ac:dyDescent="0.2">
      <c r="A53" s="74"/>
      <c r="B53" s="75"/>
      <c r="C53" s="75"/>
      <c r="D53" s="75"/>
      <c r="E53" s="75"/>
      <c r="F53" s="75"/>
      <c r="G53" s="75"/>
      <c r="H53" s="75"/>
    </row>
    <row r="54" spans="1:8" s="24" customFormat="1" ht="34.5" customHeight="1" x14ac:dyDescent="0.2">
      <c r="A54" s="76" t="s">
        <v>24</v>
      </c>
      <c r="B54" s="219" t="s">
        <v>26</v>
      </c>
      <c r="C54" s="219"/>
      <c r="D54" s="219"/>
      <c r="E54" s="219"/>
      <c r="F54" s="219"/>
      <c r="G54" s="219"/>
      <c r="H54" s="219"/>
    </row>
    <row r="55" spans="1:8" s="24" customFormat="1" ht="18.600000000000001" customHeight="1" x14ac:dyDescent="0.2">
      <c r="A55" s="74" t="s">
        <v>25</v>
      </c>
      <c r="B55" s="219" t="s">
        <v>40</v>
      </c>
      <c r="C55" s="219"/>
      <c r="D55" s="219"/>
      <c r="E55" s="219"/>
      <c r="F55" s="219"/>
      <c r="G55" s="219"/>
      <c r="H55" s="219"/>
    </row>
    <row r="56" spans="1:8" s="24" customFormat="1" ht="18" x14ac:dyDescent="0.25">
      <c r="A56" s="25"/>
      <c r="B56" s="77"/>
      <c r="C56" s="17" t="s">
        <v>53</v>
      </c>
      <c r="D56" s="17"/>
      <c r="E56" s="17"/>
      <c r="F56" s="17"/>
      <c r="G56" s="17"/>
      <c r="H56" s="17"/>
    </row>
    <row r="57" spans="1:8" s="24" customFormat="1" ht="16.5" customHeight="1" x14ac:dyDescent="0.25">
      <c r="A57" s="25"/>
      <c r="B57" s="77"/>
      <c r="C57" s="17" t="s">
        <v>41</v>
      </c>
      <c r="D57" s="17"/>
      <c r="E57" s="17"/>
      <c r="F57" s="17"/>
      <c r="G57" s="17"/>
      <c r="H57" s="17"/>
    </row>
    <row r="58" spans="1:8" s="24" customFormat="1" ht="16.5" customHeight="1" x14ac:dyDescent="0.25">
      <c r="A58" s="25"/>
      <c r="B58" s="77"/>
      <c r="C58" s="17" t="s">
        <v>42</v>
      </c>
      <c r="D58" s="17"/>
      <c r="E58" s="17"/>
      <c r="F58" s="17"/>
      <c r="G58" s="17"/>
      <c r="H58" s="17"/>
    </row>
    <row r="59" spans="1:8" s="24" customFormat="1" ht="18.75" x14ac:dyDescent="0.3">
      <c r="A59" s="25"/>
      <c r="B59" s="78" t="s">
        <v>27</v>
      </c>
      <c r="C59" s="79" t="s">
        <v>28</v>
      </c>
      <c r="D59" s="78"/>
      <c r="E59" s="17"/>
      <c r="F59" s="17"/>
      <c r="G59" s="17"/>
      <c r="H59" s="17"/>
    </row>
    <row r="60" spans="1:8" s="24" customFormat="1" ht="5.25" customHeight="1" thickBot="1" x14ac:dyDescent="0.3">
      <c r="A60" s="25"/>
      <c r="B60" s="17"/>
      <c r="C60" s="17"/>
      <c r="D60" s="17"/>
      <c r="E60" s="17"/>
      <c r="F60" s="17"/>
      <c r="G60" s="17"/>
      <c r="H60" s="17"/>
    </row>
    <row r="61" spans="1:8" s="17" customFormat="1" ht="18" x14ac:dyDescent="0.25">
      <c r="A61" s="25"/>
      <c r="B61" s="213" t="s">
        <v>39</v>
      </c>
      <c r="C61" s="213"/>
      <c r="D61" s="213"/>
      <c r="E61" s="214"/>
      <c r="F61" s="215" t="s">
        <v>29</v>
      </c>
      <c r="G61" s="216"/>
      <c r="H61" s="80" t="s">
        <v>30</v>
      </c>
    </row>
    <row r="62" spans="1:8" s="17" customFormat="1" ht="38.25" customHeight="1" thickBot="1" x14ac:dyDescent="0.3">
      <c r="A62" s="25"/>
      <c r="B62" s="213"/>
      <c r="C62" s="213"/>
      <c r="D62" s="213"/>
      <c r="E62" s="214"/>
      <c r="F62" s="217"/>
      <c r="G62" s="218"/>
      <c r="H62" s="81"/>
    </row>
    <row r="67" spans="2:2" x14ac:dyDescent="0.2">
      <c r="B67" s="104" t="s">
        <v>65</v>
      </c>
    </row>
  </sheetData>
  <sheetProtection selectLockedCells="1"/>
  <mergeCells count="50">
    <mergeCell ref="C27:E27"/>
    <mergeCell ref="C28:E28"/>
    <mergeCell ref="C29:E29"/>
    <mergeCell ref="C30:E30"/>
    <mergeCell ref="C31:E31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C12:E12"/>
    <mergeCell ref="C13:E13"/>
    <mergeCell ref="C14:E14"/>
    <mergeCell ref="C15:E15"/>
    <mergeCell ref="C16:E16"/>
    <mergeCell ref="G7:H7"/>
    <mergeCell ref="C38:E38"/>
    <mergeCell ref="B1:F2"/>
    <mergeCell ref="G1:H1"/>
    <mergeCell ref="G2:H2"/>
    <mergeCell ref="B5:D5"/>
    <mergeCell ref="E5:H5"/>
    <mergeCell ref="B33:E33"/>
    <mergeCell ref="B6:D6"/>
    <mergeCell ref="E6:H6"/>
    <mergeCell ref="B7:D7"/>
    <mergeCell ref="C10:E10"/>
    <mergeCell ref="C11:E11"/>
    <mergeCell ref="C32:E32"/>
    <mergeCell ref="B35:F35"/>
    <mergeCell ref="B9:F9"/>
    <mergeCell ref="C42:E42"/>
    <mergeCell ref="B44:E44"/>
    <mergeCell ref="C36:E36"/>
    <mergeCell ref="C37:E37"/>
    <mergeCell ref="C39:E39"/>
    <mergeCell ref="C41:E41"/>
    <mergeCell ref="C40:E40"/>
    <mergeCell ref="A51:H51"/>
    <mergeCell ref="B52:H52"/>
    <mergeCell ref="B61:E62"/>
    <mergeCell ref="F61:G61"/>
    <mergeCell ref="F62:G62"/>
    <mergeCell ref="B54:H54"/>
    <mergeCell ref="B55:H55"/>
  </mergeCells>
  <phoneticPr fontId="2" type="noConversion"/>
  <pageMargins left="0.25" right="0.25" top="0.75" bottom="0.75" header="0.3" footer="0.3"/>
  <pageSetup paperSize="9" scale="60" orientation="portrait" r:id="rId1"/>
  <headerFooter alignWithMargins="0">
    <oddHeader>&amp;R&amp;O</oddHeader>
  </headerFooter>
  <ignoredErrors>
    <ignoredError sqref="B32" twoDigitTextYear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locked="0" defaultSize="0" autoFill="0" autoLine="0" autoPict="0">
                <anchor moveWithCells="1">
                  <from>
                    <xdr:col>1</xdr:col>
                    <xdr:colOff>476250</xdr:colOff>
                    <xdr:row>55</xdr:row>
                    <xdr:rowOff>19050</xdr:rowOff>
                  </from>
                  <to>
                    <xdr:col>1</xdr:col>
                    <xdr:colOff>714375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1</xdr:col>
                    <xdr:colOff>476250</xdr:colOff>
                    <xdr:row>56</xdr:row>
                    <xdr:rowOff>28575</xdr:rowOff>
                  </from>
                  <to>
                    <xdr:col>1</xdr:col>
                    <xdr:colOff>714375</xdr:colOff>
                    <xdr:row>57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J32"/>
  <sheetViews>
    <sheetView showGridLines="0" showZeros="0" tabSelected="1" topLeftCell="A9" workbookViewId="0">
      <selection activeCell="G1" sqref="G1:G1048576"/>
    </sheetView>
  </sheetViews>
  <sheetFormatPr baseColWidth="10" defaultColWidth="11.42578125" defaultRowHeight="12.75" x14ac:dyDescent="0.2"/>
  <cols>
    <col min="2" max="2" width="4.85546875" customWidth="1"/>
    <col min="3" max="3" width="11.42578125" customWidth="1"/>
    <col min="4" max="4" width="55.85546875" customWidth="1"/>
    <col min="5" max="5" width="9.7109375" customWidth="1"/>
    <col min="7" max="7" width="11.42578125" style="102" hidden="1" customWidth="1"/>
  </cols>
  <sheetData>
    <row r="1" spans="1:10" ht="15.75" x14ac:dyDescent="0.25">
      <c r="A1" s="255" t="s">
        <v>44</v>
      </c>
      <c r="B1" s="255"/>
      <c r="C1" s="255"/>
      <c r="D1" s="255"/>
      <c r="E1" s="255"/>
      <c r="F1" s="36"/>
    </row>
    <row r="2" spans="1:10" x14ac:dyDescent="0.2">
      <c r="C2" s="1" t="s">
        <v>45</v>
      </c>
    </row>
    <row r="3" spans="1:10" x14ac:dyDescent="0.2">
      <c r="F3" s="40"/>
    </row>
    <row r="4" spans="1:10" ht="13.5" thickBot="1" x14ac:dyDescent="0.25">
      <c r="F4" s="40"/>
    </row>
    <row r="5" spans="1:10" ht="16.5" thickBot="1" x14ac:dyDescent="0.3">
      <c r="B5" s="256" t="s">
        <v>7</v>
      </c>
      <c r="C5" s="257"/>
      <c r="D5" s="257"/>
      <c r="E5" s="41" t="s">
        <v>4</v>
      </c>
    </row>
    <row r="6" spans="1:10" ht="15.75" x14ac:dyDescent="0.25">
      <c r="B6" s="42"/>
      <c r="C6" s="36"/>
      <c r="D6" s="36"/>
      <c r="E6" s="43"/>
    </row>
    <row r="7" spans="1:10" ht="16.5" thickBot="1" x14ac:dyDescent="0.3">
      <c r="B7" s="44" t="s">
        <v>55</v>
      </c>
      <c r="C7" s="45"/>
      <c r="D7" s="45"/>
      <c r="E7" s="43"/>
    </row>
    <row r="8" spans="1:10" s="82" customFormat="1" ht="15" thickBot="1" x14ac:dyDescent="0.25">
      <c r="B8" s="261" t="s">
        <v>96</v>
      </c>
      <c r="C8" s="262"/>
      <c r="D8" s="263"/>
      <c r="E8" s="9" t="s">
        <v>72</v>
      </c>
      <c r="G8" s="103" t="str">
        <f>B8</f>
        <v>Personalausgaben (SV-pflichtig, anteilig)</v>
      </c>
      <c r="H8"/>
      <c r="I8"/>
      <c r="J8"/>
    </row>
    <row r="9" spans="1:10" ht="15" thickBot="1" x14ac:dyDescent="0.25">
      <c r="B9" s="258" t="s">
        <v>84</v>
      </c>
      <c r="C9" s="259"/>
      <c r="D9" s="260"/>
      <c r="E9" s="9" t="s">
        <v>97</v>
      </c>
      <c r="G9" s="103" t="str">
        <f t="shared" ref="G9:G22" si="0">B9</f>
        <v>Honorarkosten</v>
      </c>
    </row>
    <row r="10" spans="1:10" ht="15" thickBot="1" x14ac:dyDescent="0.25">
      <c r="B10" s="258" t="s">
        <v>85</v>
      </c>
      <c r="C10" s="259"/>
      <c r="D10" s="260"/>
      <c r="E10" s="9" t="s">
        <v>98</v>
      </c>
      <c r="G10" s="103" t="str">
        <f t="shared" si="0"/>
        <v>Fahrt-, Reise- und Unterkunftskosten</v>
      </c>
    </row>
    <row r="11" spans="1:10" ht="15" thickBot="1" x14ac:dyDescent="0.25">
      <c r="B11" s="258" t="s">
        <v>86</v>
      </c>
      <c r="C11" s="259"/>
      <c r="D11" s="260"/>
      <c r="E11" s="9" t="s">
        <v>99</v>
      </c>
      <c r="G11" s="103" t="str">
        <f t="shared" si="0"/>
        <v>Kosten für Verpflegung</v>
      </c>
    </row>
    <row r="12" spans="1:10" ht="15" thickBot="1" x14ac:dyDescent="0.25">
      <c r="B12" s="258" t="s">
        <v>87</v>
      </c>
      <c r="C12" s="259"/>
      <c r="D12" s="260"/>
      <c r="E12" s="9" t="s">
        <v>100</v>
      </c>
      <c r="G12" s="103" t="str">
        <f t="shared" si="0"/>
        <v>Eintrittsgelder für TN</v>
      </c>
    </row>
    <row r="13" spans="1:10" ht="15" thickBot="1" x14ac:dyDescent="0.25">
      <c r="B13" s="249" t="s">
        <v>88</v>
      </c>
      <c r="C13" s="250"/>
      <c r="D13" s="251"/>
      <c r="E13" s="9" t="s">
        <v>101</v>
      </c>
      <c r="G13" s="103" t="str">
        <f t="shared" si="0"/>
        <v>Raumkosten (einmalig, oder Anmietung für Projektzeitraum), inkl. Nebenkosten für Raumkosten (Reinigung, Strom etc.)</v>
      </c>
    </row>
    <row r="14" spans="1:10" ht="15" thickBot="1" x14ac:dyDescent="0.25">
      <c r="B14" s="249" t="s">
        <v>89</v>
      </c>
      <c r="C14" s="250"/>
      <c r="D14" s="251"/>
      <c r="E14" s="9" t="s">
        <v>102</v>
      </c>
      <c r="G14" s="103" t="str">
        <f t="shared" si="0"/>
        <v>Abgaben, Lizenzen und Gebühren (Künstlersozialkasse, GEMA, Film, VG Wort, Genehmigungen etc.)</v>
      </c>
    </row>
    <row r="15" spans="1:10" ht="15" thickBot="1" x14ac:dyDescent="0.25">
      <c r="B15" s="252" t="s">
        <v>90</v>
      </c>
      <c r="C15" s="253"/>
      <c r="D15" s="254"/>
      <c r="E15" s="9" t="s">
        <v>103</v>
      </c>
      <c r="G15" s="103" t="str">
        <f t="shared" si="0"/>
        <v>Anmietungen und Leasing (projektbezogen, z.B. Veranstaltungstechnik)</v>
      </c>
    </row>
    <row r="16" spans="1:10" ht="15" thickBot="1" x14ac:dyDescent="0.25">
      <c r="B16" s="252" t="s">
        <v>91</v>
      </c>
      <c r="C16" s="253"/>
      <c r="D16" s="254"/>
      <c r="E16" s="9" t="s">
        <v>104</v>
      </c>
      <c r="G16" s="103" t="str">
        <f t="shared" si="0"/>
        <v>Versicherungen (projektbezogen)</v>
      </c>
    </row>
    <row r="17" spans="2:10" ht="15" thickBot="1" x14ac:dyDescent="0.25">
      <c r="B17" s="252" t="s">
        <v>92</v>
      </c>
      <c r="C17" s="253"/>
      <c r="D17" s="254"/>
      <c r="E17" s="9" t="s">
        <v>105</v>
      </c>
      <c r="G17" s="103" t="str">
        <f t="shared" si="0"/>
        <v>Zeitschriften und Bücher (projektbezogen)</v>
      </c>
    </row>
    <row r="18" spans="2:10" ht="15" thickBot="1" x14ac:dyDescent="0.25">
      <c r="B18" s="252" t="s">
        <v>93</v>
      </c>
      <c r="C18" s="253"/>
      <c r="D18" s="254"/>
      <c r="E18" s="9" t="s">
        <v>106</v>
      </c>
      <c r="G18" s="103" t="str">
        <f t="shared" si="0"/>
        <v>Arbeitsmaterialien, Bürobedarf und geringwertige Wirtschaftsgüter &lt; 800 € netto</v>
      </c>
    </row>
    <row r="19" spans="2:10" ht="15" thickBot="1" x14ac:dyDescent="0.25">
      <c r="B19" s="252" t="s">
        <v>94</v>
      </c>
      <c r="C19" s="253"/>
      <c r="D19" s="254"/>
      <c r="E19" s="9" t="s">
        <v>107</v>
      </c>
      <c r="G19" s="103" t="str">
        <f t="shared" si="0"/>
        <v>Kosten für Öffentlichkeitsarbeit und Veröffentlichungen (projektbezogen)</v>
      </c>
    </row>
    <row r="20" spans="2:10" ht="15" thickBot="1" x14ac:dyDescent="0.25">
      <c r="B20" s="252" t="s">
        <v>112</v>
      </c>
      <c r="C20" s="253"/>
      <c r="D20" s="254"/>
      <c r="E20" s="9" t="s">
        <v>108</v>
      </c>
      <c r="G20" s="103" t="str">
        <f t="shared" si="0"/>
        <v>Individuelle Kostenposition I laut Antrag</v>
      </c>
    </row>
    <row r="21" spans="2:10" ht="15" thickBot="1" x14ac:dyDescent="0.25">
      <c r="B21" s="252" t="s">
        <v>113</v>
      </c>
      <c r="C21" s="253"/>
      <c r="D21" s="254"/>
      <c r="E21" s="9" t="s">
        <v>109</v>
      </c>
      <c r="G21" s="103" t="str">
        <f t="shared" si="0"/>
        <v>Individuelle Kostenposition II laut Antrag</v>
      </c>
    </row>
    <row r="22" spans="2:10" s="82" customFormat="1" ht="15.75" thickBot="1" x14ac:dyDescent="0.3">
      <c r="B22" s="83" t="s">
        <v>62</v>
      </c>
      <c r="C22" s="84"/>
      <c r="D22" s="84"/>
      <c r="E22" s="9" t="s">
        <v>70</v>
      </c>
      <c r="G22" s="103" t="str">
        <f t="shared" si="0"/>
        <v>Abschreibungen (Investitionen) -&gt; nur für Koordinierungs- u. Fachstelle förderfähig</v>
      </c>
      <c r="H22"/>
      <c r="I22"/>
      <c r="J22"/>
    </row>
    <row r="23" spans="2:10" ht="15" x14ac:dyDescent="0.2">
      <c r="B23" s="47"/>
      <c r="C23" s="48"/>
      <c r="D23" s="48"/>
      <c r="E23" s="10"/>
    </row>
    <row r="24" spans="2:10" ht="16.5" thickBot="1" x14ac:dyDescent="0.3">
      <c r="B24" s="49" t="s">
        <v>56</v>
      </c>
      <c r="E24" s="43"/>
    </row>
    <row r="25" spans="2:10" ht="15" thickBot="1" x14ac:dyDescent="0.25">
      <c r="B25" s="50" t="s">
        <v>10</v>
      </c>
      <c r="C25" s="51"/>
      <c r="D25" s="51"/>
      <c r="E25" s="11" t="s">
        <v>73</v>
      </c>
    </row>
    <row r="26" spans="2:10" ht="15" thickBot="1" x14ac:dyDescent="0.25">
      <c r="B26" s="52" t="s">
        <v>16</v>
      </c>
      <c r="C26" s="53"/>
      <c r="D26" s="53"/>
      <c r="E26" s="11" t="s">
        <v>74</v>
      </c>
    </row>
    <row r="27" spans="2:10" ht="15" thickBot="1" x14ac:dyDescent="0.25">
      <c r="B27" s="52" t="s">
        <v>11</v>
      </c>
      <c r="C27" s="53"/>
      <c r="D27" s="53"/>
      <c r="E27" s="11" t="s">
        <v>75</v>
      </c>
    </row>
    <row r="28" spans="2:10" ht="15" thickBot="1" x14ac:dyDescent="0.25">
      <c r="B28" s="52" t="s">
        <v>15</v>
      </c>
      <c r="C28" s="53"/>
      <c r="D28" s="53"/>
      <c r="E28" s="11" t="s">
        <v>76</v>
      </c>
    </row>
    <row r="29" spans="2:10" ht="15" thickBot="1" x14ac:dyDescent="0.25">
      <c r="B29" s="52" t="s">
        <v>66</v>
      </c>
      <c r="C29" s="53"/>
      <c r="D29" s="53"/>
      <c r="E29" s="11" t="s">
        <v>67</v>
      </c>
    </row>
    <row r="30" spans="2:10" ht="15" thickBot="1" x14ac:dyDescent="0.25">
      <c r="B30" s="52" t="s">
        <v>95</v>
      </c>
      <c r="C30" s="53"/>
      <c r="D30" s="53"/>
      <c r="E30" s="11" t="s">
        <v>68</v>
      </c>
    </row>
    <row r="31" spans="2:10" ht="15" thickBot="1" x14ac:dyDescent="0.25">
      <c r="B31" s="54" t="s">
        <v>12</v>
      </c>
      <c r="C31" s="55"/>
      <c r="D31" s="55"/>
      <c r="E31" s="11" t="s">
        <v>54</v>
      </c>
    </row>
    <row r="32" spans="2:10" ht="15" thickBot="1" x14ac:dyDescent="0.25">
      <c r="B32" s="46" t="s">
        <v>46</v>
      </c>
      <c r="C32" s="60"/>
      <c r="D32" s="60"/>
      <c r="E32" s="11" t="s">
        <v>69</v>
      </c>
    </row>
  </sheetData>
  <sheetProtection selectLockedCells="1"/>
  <mergeCells count="16">
    <mergeCell ref="B17:D17"/>
    <mergeCell ref="B18:D18"/>
    <mergeCell ref="B19:D19"/>
    <mergeCell ref="B20:D20"/>
    <mergeCell ref="B21:D21"/>
    <mergeCell ref="B14:D14"/>
    <mergeCell ref="B15:D15"/>
    <mergeCell ref="B16:D16"/>
    <mergeCell ref="A1:E1"/>
    <mergeCell ref="B5:D5"/>
    <mergeCell ref="B9:D9"/>
    <mergeCell ref="B10:D10"/>
    <mergeCell ref="B11:D11"/>
    <mergeCell ref="B8:D8"/>
    <mergeCell ref="B12:D12"/>
    <mergeCell ref="B13:D13"/>
  </mergeCells>
  <phoneticPr fontId="2" type="noConversion"/>
  <printOptions horizontalCentered="1"/>
  <pageMargins left="0.39370078740157483" right="0.23622047244094491" top="0.82677165354330717" bottom="0.59055118110236227" header="0.51181102362204722" footer="0.35433070866141736"/>
  <pageSetup paperSize="9" orientation="portrait" r:id="rId1"/>
  <headerFooter alignWithMargins="0"/>
  <ignoredErrors>
    <ignoredError sqref="E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Teilnehmendenpauschale</vt:lpstr>
      <vt:lpstr>Honorarpauschale</vt:lpstr>
      <vt:lpstr>Personalpauschale</vt:lpstr>
      <vt:lpstr>Belegliste Einnahmen</vt:lpstr>
      <vt:lpstr>Belegliste Ausgaben</vt:lpstr>
      <vt:lpstr>ERGEBNIS</vt:lpstr>
      <vt:lpstr>Legende</vt:lpstr>
      <vt:lpstr>'Belegliste Ausgaben'!Druckbereich</vt:lpstr>
      <vt:lpstr>Legende!Druckbereich</vt:lpstr>
      <vt:lpstr>'Belegliste Ausgaben'!Drucktitel</vt:lpstr>
      <vt:lpstr>'Belegliste Einnahmen'!Drucktitel</vt:lpstr>
      <vt:lpstr>LegendeAusgaben</vt:lpstr>
      <vt:lpstr>LegendeEinnahmen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Parsunka, Vicky</dc:creator>
  <cp:lastModifiedBy>Härtl, Kerstin, FB1</cp:lastModifiedBy>
  <cp:lastPrinted>2026-03-06T14:50:05Z</cp:lastPrinted>
  <dcterms:created xsi:type="dcterms:W3CDTF">2007-10-25T09:38:16Z</dcterms:created>
  <dcterms:modified xsi:type="dcterms:W3CDTF">2026-05-21T12:20:36Z</dcterms:modified>
</cp:coreProperties>
</file>